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I39" i="2" s="1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G39" i="2" l="1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<sst xmlns="http://schemas.openxmlformats.org/spreadsheetml/2006/main" count="189" uniqueCount="105">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</sst>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41" sqref="P4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86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E7:O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O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E30:O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79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79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G31" sqref="G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6" t="s">
        <v>81</v>
      </c>
      <c r="C2" s="20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3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>
        <v>777540</v>
      </c>
      <c r="H7" s="125">
        <f>'Forecast - Current'!F7</f>
        <v>884376</v>
      </c>
      <c r="I7" s="102"/>
      <c r="J7" s="125">
        <f>'Forecast - Current'!G7</f>
        <v>705461</v>
      </c>
      <c r="K7" s="102"/>
      <c r="L7" s="125">
        <f>'Forecast - Current'!H7</f>
        <v>773918</v>
      </c>
      <c r="M7" s="102"/>
      <c r="N7" s="125">
        <f>'Forecast - Current'!I7</f>
        <v>705461</v>
      </c>
      <c r="O7" s="102"/>
      <c r="P7" s="125">
        <f>'Forecast - Current'!J7</f>
        <v>705461</v>
      </c>
      <c r="Q7" s="102"/>
      <c r="R7" s="125">
        <f>'Forecast - Current'!K7</f>
        <v>774023</v>
      </c>
      <c r="S7" s="102"/>
      <c r="T7" s="125">
        <f>'Forecast - Current'!L7</f>
        <v>778991</v>
      </c>
      <c r="U7" s="102"/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1489074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>
        <v>44549</v>
      </c>
      <c r="H9" s="126">
        <f>'Forecast - Current'!F9</f>
        <v>0</v>
      </c>
      <c r="I9" s="104"/>
      <c r="J9" s="126">
        <f>'Forecast - Current'!G9</f>
        <v>0</v>
      </c>
      <c r="K9" s="104"/>
      <c r="L9" s="126">
        <f>'Forecast - Current'!H9</f>
        <v>0</v>
      </c>
      <c r="M9" s="104"/>
      <c r="N9" s="126">
        <f>'Forecast - Current'!I9</f>
        <v>43000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45539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>
        <v>11581</v>
      </c>
      <c r="H11" s="126">
        <f>'Forecast - Current'!F11</f>
        <v>11000</v>
      </c>
      <c r="I11" s="104"/>
      <c r="J11" s="126">
        <f>'Forecast - Current'!G11</f>
        <v>11000</v>
      </c>
      <c r="K11" s="104"/>
      <c r="L11" s="126">
        <f>'Forecast - Current'!H11</f>
        <v>11000</v>
      </c>
      <c r="M11" s="104"/>
      <c r="N11" s="126">
        <f>'Forecast - Current'!I11</f>
        <v>11000</v>
      </c>
      <c r="O11" s="104"/>
      <c r="P11" s="126">
        <f>'Forecast - Current'!J11</f>
        <v>11000</v>
      </c>
      <c r="Q11" s="104"/>
      <c r="R11" s="126">
        <f>'Forecast - Current'!K11</f>
        <v>11000</v>
      </c>
      <c r="S11" s="104"/>
      <c r="T11" s="126">
        <f>'Forecast - Current'!L11</f>
        <v>11000</v>
      </c>
      <c r="U11" s="104"/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25188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>
        <v>5074</v>
      </c>
      <c r="H13" s="126">
        <f>'Forecast - Current'!F13</f>
        <v>0</v>
      </c>
      <c r="I13" s="104"/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26596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>
        <f>43222+2</f>
        <v>43224</v>
      </c>
      <c r="H15" s="126">
        <f>'Forecast - Current'!F15</f>
        <v>3254</v>
      </c>
      <c r="I15" s="104"/>
      <c r="J15" s="126">
        <f>'Forecast - Current'!G15</f>
        <v>3254</v>
      </c>
      <c r="K15" s="104"/>
      <c r="L15" s="126">
        <f>'Forecast - Current'!H15</f>
        <v>3254</v>
      </c>
      <c r="M15" s="104"/>
      <c r="N15" s="126">
        <f>'Forecast - Current'!I15</f>
        <v>3254</v>
      </c>
      <c r="O15" s="104"/>
      <c r="P15" s="126">
        <f>'Forecast - Current'!J15</f>
        <v>3254</v>
      </c>
      <c r="Q15" s="104"/>
      <c r="R15" s="126">
        <f>'Forecast - Current'!K15</f>
        <v>3254</v>
      </c>
      <c r="S15" s="104"/>
      <c r="T15" s="126">
        <f>'Forecast - Current'!L15</f>
        <v>3254</v>
      </c>
      <c r="U15" s="104"/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69854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881968</v>
      </c>
      <c r="H21" s="116">
        <f>'Forecast - Current'!F21</f>
        <v>898630</v>
      </c>
      <c r="I21" s="115">
        <f>SUM(I7:I20)</f>
        <v>0</v>
      </c>
      <c r="J21" s="116">
        <f>'Forecast - Current'!G21</f>
        <v>719715</v>
      </c>
      <c r="K21" s="115">
        <f>SUM(K7:K20)</f>
        <v>0</v>
      </c>
      <c r="L21" s="116">
        <f>'Forecast - Current'!H21</f>
        <v>788172</v>
      </c>
      <c r="M21" s="115">
        <f>SUM(M7:M20)</f>
        <v>0</v>
      </c>
      <c r="N21" s="116">
        <f>'Forecast - Current'!I21</f>
        <v>762715</v>
      </c>
      <c r="O21" s="115">
        <f>SUM(O7:O20)</f>
        <v>0</v>
      </c>
      <c r="P21" s="116">
        <f>'Forecast - Current'!J21</f>
        <v>719715</v>
      </c>
      <c r="Q21" s="115">
        <f>SUM(Q7:Q20)</f>
        <v>0</v>
      </c>
      <c r="R21" s="116">
        <f>'Forecast - Current'!K21</f>
        <v>788277</v>
      </c>
      <c r="S21" s="115">
        <f>SUM(S7:S20)</f>
        <v>0</v>
      </c>
      <c r="T21" s="116">
        <f>'Forecast - Current'!L21</f>
        <v>793245</v>
      </c>
      <c r="U21" s="115">
        <f>SUM(U7:U20)</f>
        <v>0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1656251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8"/>
      <c r="D24" s="210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5"/>
      <c r="C25" s="209"/>
      <c r="D25" s="211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>
        <v>599329</v>
      </c>
      <c r="H26" s="125">
        <f>'Forecast - Current'!F26</f>
        <v>629835</v>
      </c>
      <c r="I26" s="102"/>
      <c r="J26" s="125">
        <f>'Forecast - Current'!G26</f>
        <v>629835</v>
      </c>
      <c r="K26" s="102"/>
      <c r="L26" s="125">
        <f>'Forecast - Current'!H26</f>
        <v>629835</v>
      </c>
      <c r="M26" s="102"/>
      <c r="N26" s="125">
        <f>'Forecast - Current'!I26</f>
        <v>629835</v>
      </c>
      <c r="O26" s="102"/>
      <c r="P26" s="125">
        <f>'Forecast - Current'!J26</f>
        <v>629835</v>
      </c>
      <c r="Q26" s="102"/>
      <c r="R26" s="125">
        <f>'Forecast - Current'!K26</f>
        <v>629835</v>
      </c>
      <c r="S26" s="102"/>
      <c r="T26" s="125">
        <f>'Forecast - Current'!L26</f>
        <v>629835</v>
      </c>
      <c r="U26" s="102"/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1177521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>
        <v>2030</v>
      </c>
      <c r="H28" s="125">
        <f>'Forecast - Current'!F28</f>
        <v>0</v>
      </c>
      <c r="I28" s="104"/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13070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>
        <f>210721+1</f>
        <v>210722</v>
      </c>
      <c r="H30" s="125">
        <f>'Forecast - Current'!F30</f>
        <v>148978</v>
      </c>
      <c r="I30" s="104"/>
      <c r="J30" s="125">
        <f>'Forecast - Current'!G30</f>
        <v>148978</v>
      </c>
      <c r="K30" s="104"/>
      <c r="L30" s="125">
        <f>'Forecast - Current'!H30</f>
        <v>243978</v>
      </c>
      <c r="M30" s="104"/>
      <c r="N30" s="125">
        <f>'Forecast - Current'!I30</f>
        <v>148978</v>
      </c>
      <c r="O30" s="104"/>
      <c r="P30" s="125">
        <f>'Forecast - Current'!J30</f>
        <v>159882</v>
      </c>
      <c r="Q30" s="104"/>
      <c r="R30" s="125">
        <f>'Forecast - Current'!K30</f>
        <v>148978</v>
      </c>
      <c r="S30" s="104"/>
      <c r="T30" s="125">
        <f>'Forecast - Current'!L30</f>
        <v>148978</v>
      </c>
      <c r="U30" s="104"/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317849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80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812081</v>
      </c>
      <c r="H37" s="116">
        <f>'Forecast - Current'!F37</f>
        <v>778813</v>
      </c>
      <c r="I37" s="115">
        <f>SUM(I26:I36)</f>
        <v>0</v>
      </c>
      <c r="J37" s="116">
        <f>'Forecast - Current'!G37</f>
        <v>778813</v>
      </c>
      <c r="K37" s="115">
        <f>SUM(K26:K36)</f>
        <v>0</v>
      </c>
      <c r="L37" s="116">
        <f>'Forecast - Current'!H37</f>
        <v>873813</v>
      </c>
      <c r="M37" s="115">
        <f>SUM(M26:M36)</f>
        <v>0</v>
      </c>
      <c r="N37" s="116">
        <f>'Forecast - Current'!I37</f>
        <v>778813</v>
      </c>
      <c r="O37" s="115">
        <f>SUM(O26:O36)</f>
        <v>0</v>
      </c>
      <c r="P37" s="116">
        <f>'Forecast - Current'!J37</f>
        <v>789717</v>
      </c>
      <c r="Q37" s="115">
        <f>SUM(Q26:Q36)</f>
        <v>0</v>
      </c>
      <c r="R37" s="116">
        <f>'Forecast - Current'!K37</f>
        <v>778813</v>
      </c>
      <c r="S37" s="115">
        <f>SUM(S26:S36)</f>
        <v>0</v>
      </c>
      <c r="T37" s="116">
        <f>'Forecast - Current'!L37</f>
        <v>778813</v>
      </c>
      <c r="U37" s="115">
        <f>SUM(U26:U36)</f>
        <v>0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1651501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69887</v>
      </c>
      <c r="H39" s="52">
        <f t="shared" si="2"/>
        <v>119817</v>
      </c>
      <c r="I39" s="55">
        <f t="shared" si="2"/>
        <v>0</v>
      </c>
      <c r="J39" s="52">
        <f t="shared" si="2"/>
        <v>-59098</v>
      </c>
      <c r="K39" s="55">
        <f t="shared" si="2"/>
        <v>0</v>
      </c>
      <c r="L39" s="52">
        <f t="shared" si="2"/>
        <v>-85641</v>
      </c>
      <c r="M39" s="55">
        <f t="shared" si="2"/>
        <v>0</v>
      </c>
      <c r="N39" s="52">
        <f t="shared" si="2"/>
        <v>-16098</v>
      </c>
      <c r="O39" s="55">
        <f t="shared" si="2"/>
        <v>0</v>
      </c>
      <c r="P39" s="52">
        <f t="shared" si="2"/>
        <v>-70002</v>
      </c>
      <c r="Q39" s="55">
        <f t="shared" si="2"/>
        <v>0</v>
      </c>
      <c r="R39" s="52">
        <f t="shared" si="2"/>
        <v>9464</v>
      </c>
      <c r="S39" s="55">
        <f t="shared" si="2"/>
        <v>0</v>
      </c>
      <c r="T39" s="52">
        <f t="shared" si="2"/>
        <v>14432</v>
      </c>
      <c r="U39" s="55">
        <f t="shared" si="2"/>
        <v>0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4750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788542</v>
      </c>
      <c r="J41" s="54">
        <f t="shared" si="3"/>
        <v>692794</v>
      </c>
      <c r="K41" s="57">
        <f t="shared" si="3"/>
        <v>788542</v>
      </c>
      <c r="L41" s="54">
        <f t="shared" si="3"/>
        <v>633696</v>
      </c>
      <c r="M41" s="57">
        <f t="shared" si="3"/>
        <v>788542</v>
      </c>
      <c r="N41" s="54">
        <f t="shared" si="3"/>
        <v>548055</v>
      </c>
      <c r="O41" s="57">
        <f t="shared" si="3"/>
        <v>788542</v>
      </c>
      <c r="P41" s="54">
        <f t="shared" si="3"/>
        <v>531957</v>
      </c>
      <c r="Q41" s="57">
        <f t="shared" si="3"/>
        <v>788542</v>
      </c>
      <c r="R41" s="54">
        <f t="shared" si="3"/>
        <v>461955</v>
      </c>
      <c r="S41" s="57">
        <f t="shared" si="3"/>
        <v>788542</v>
      </c>
      <c r="T41" s="54">
        <f t="shared" si="3"/>
        <v>471419</v>
      </c>
      <c r="U41" s="57">
        <f t="shared" si="3"/>
        <v>788542</v>
      </c>
      <c r="V41" s="54">
        <f t="shared" si="3"/>
        <v>485851</v>
      </c>
      <c r="W41" s="57">
        <f t="shared" si="3"/>
        <v>788542</v>
      </c>
      <c r="X41" s="54">
        <f t="shared" si="3"/>
        <v>544825</v>
      </c>
      <c r="Y41" s="57">
        <f t="shared" si="3"/>
        <v>788542</v>
      </c>
      <c r="Z41" s="54">
        <f t="shared" si="3"/>
        <v>563771</v>
      </c>
      <c r="AA41" s="57">
        <f t="shared" si="3"/>
        <v>788542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788542</v>
      </c>
      <c r="H43" s="53">
        <f t="shared" si="4"/>
        <v>692794</v>
      </c>
      <c r="I43" s="56">
        <f t="shared" si="4"/>
        <v>788542</v>
      </c>
      <c r="J43" s="53">
        <f t="shared" si="4"/>
        <v>633696</v>
      </c>
      <c r="K43" s="56">
        <f t="shared" si="4"/>
        <v>788542</v>
      </c>
      <c r="L43" s="53">
        <f t="shared" si="4"/>
        <v>548055</v>
      </c>
      <c r="M43" s="56">
        <f t="shared" si="4"/>
        <v>788542</v>
      </c>
      <c r="N43" s="53">
        <f t="shared" si="4"/>
        <v>531957</v>
      </c>
      <c r="O43" s="56">
        <f t="shared" si="4"/>
        <v>788542</v>
      </c>
      <c r="P43" s="53">
        <f t="shared" si="4"/>
        <v>461955</v>
      </c>
      <c r="Q43" s="56">
        <f t="shared" si="4"/>
        <v>788542</v>
      </c>
      <c r="R43" s="53">
        <f t="shared" si="4"/>
        <v>471419</v>
      </c>
      <c r="S43" s="56">
        <f t="shared" si="4"/>
        <v>788542</v>
      </c>
      <c r="T43" s="53">
        <f t="shared" si="4"/>
        <v>485851</v>
      </c>
      <c r="U43" s="56">
        <f t="shared" si="4"/>
        <v>788542</v>
      </c>
      <c r="V43" s="53">
        <f t="shared" si="4"/>
        <v>544825</v>
      </c>
      <c r="W43" s="56">
        <f t="shared" si="4"/>
        <v>788542</v>
      </c>
      <c r="X43" s="53">
        <f t="shared" si="4"/>
        <v>563771</v>
      </c>
      <c r="Y43" s="56">
        <f t="shared" si="4"/>
        <v>788542</v>
      </c>
      <c r="Z43" s="53">
        <f t="shared" si="4"/>
        <v>503868</v>
      </c>
      <c r="AA43" s="56">
        <f t="shared" si="4"/>
        <v>788542</v>
      </c>
      <c r="AB43" s="56">
        <f t="shared" si="4"/>
        <v>788542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4" workbookViewId="0">
      <selection activeCell="I39" sqref="I39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75</v>
      </c>
      <c r="G1" s="221"/>
      <c r="H1" s="144"/>
    </row>
    <row r="2" spans="1:9" ht="20.25" thickBot="1" x14ac:dyDescent="0.3">
      <c r="A2" s="1"/>
      <c r="B2" s="212" t="s">
        <v>45</v>
      </c>
      <c r="C2" s="213"/>
      <c r="D2" s="1"/>
      <c r="F2" s="216"/>
      <c r="G2" s="216"/>
      <c r="H2" s="145" t="s">
        <v>14</v>
      </c>
      <c r="I2" s="146" t="s">
        <v>62</v>
      </c>
    </row>
    <row r="3" spans="1:9" ht="20.25" thickBot="1" x14ac:dyDescent="0.3">
      <c r="A3" s="1"/>
      <c r="B3" s="214" t="s">
        <v>46</v>
      </c>
      <c r="C3" s="215"/>
      <c r="D3" s="1"/>
      <c r="F3" s="222" t="s">
        <v>63</v>
      </c>
      <c r="G3" s="222"/>
      <c r="H3" s="147">
        <v>6571782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19" t="s">
        <v>82</v>
      </c>
      <c r="G4" s="220"/>
      <c r="H4" s="147">
        <v>1894958</v>
      </c>
      <c r="I4" s="156" t="s">
        <v>95</v>
      </c>
    </row>
    <row r="5" spans="1:9" x14ac:dyDescent="0.2">
      <c r="A5" s="1"/>
      <c r="B5" s="39">
        <f t="shared" ref="B5:B28" si="0">B4+1</f>
        <v>2</v>
      </c>
      <c r="C5" s="40"/>
      <c r="D5" s="1"/>
      <c r="F5" s="222" t="s">
        <v>64</v>
      </c>
      <c r="G5" s="222"/>
      <c r="H5" s="147">
        <v>179270</v>
      </c>
      <c r="I5" s="148" t="s">
        <v>103</v>
      </c>
    </row>
    <row r="6" spans="1:9" x14ac:dyDescent="0.2">
      <c r="A6" s="1"/>
      <c r="B6" s="39">
        <f t="shared" si="0"/>
        <v>3</v>
      </c>
      <c r="C6" s="40"/>
      <c r="D6" s="1"/>
      <c r="F6" s="219" t="s">
        <v>65</v>
      </c>
      <c r="G6" s="220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9" t="s">
        <v>66</v>
      </c>
      <c r="G7" s="220"/>
      <c r="H7" s="147">
        <v>78000</v>
      </c>
      <c r="I7" s="148" t="s">
        <v>94</v>
      </c>
    </row>
    <row r="8" spans="1:9" x14ac:dyDescent="0.2">
      <c r="A8" s="1"/>
      <c r="B8" s="39">
        <f t="shared" si="0"/>
        <v>5</v>
      </c>
      <c r="C8" s="40"/>
      <c r="D8" s="1"/>
      <c r="F8" s="222" t="s">
        <v>67</v>
      </c>
      <c r="G8" s="222"/>
      <c r="H8" s="147">
        <v>25526</v>
      </c>
      <c r="I8" s="148" t="s">
        <v>96</v>
      </c>
    </row>
    <row r="9" spans="1:9" x14ac:dyDescent="0.2">
      <c r="A9" s="1"/>
      <c r="B9" s="39">
        <f t="shared" si="0"/>
        <v>6</v>
      </c>
      <c r="C9" s="40"/>
      <c r="D9" s="1"/>
      <c r="F9" s="222" t="s">
        <v>68</v>
      </c>
      <c r="G9" s="222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2" t="s">
        <v>69</v>
      </c>
      <c r="G10" s="222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9" t="s">
        <v>87</v>
      </c>
      <c r="G11" s="220"/>
      <c r="H11" s="147">
        <v>216174</v>
      </c>
      <c r="I11" s="156" t="s">
        <v>97</v>
      </c>
    </row>
    <row r="12" spans="1:9" x14ac:dyDescent="0.2">
      <c r="A12" s="1"/>
      <c r="B12" s="39">
        <f t="shared" si="0"/>
        <v>9</v>
      </c>
      <c r="C12" s="40"/>
      <c r="D12" s="1"/>
      <c r="F12" s="219" t="s">
        <v>83</v>
      </c>
      <c r="G12" s="220"/>
      <c r="H12" s="147">
        <v>52440</v>
      </c>
      <c r="I12" s="156" t="s">
        <v>99</v>
      </c>
    </row>
    <row r="13" spans="1:9" x14ac:dyDescent="0.2">
      <c r="A13" s="1"/>
      <c r="B13" s="39">
        <f t="shared" si="0"/>
        <v>10</v>
      </c>
      <c r="C13" s="40"/>
      <c r="D13" s="1"/>
      <c r="F13" s="219" t="s">
        <v>88</v>
      </c>
      <c r="G13" s="220"/>
      <c r="H13" s="147">
        <v>31590</v>
      </c>
      <c r="I13" s="160" t="s">
        <v>98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89</v>
      </c>
      <c r="G14" s="222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18" t="s">
        <v>14</v>
      </c>
      <c r="G15" s="218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23" t="s">
        <v>76</v>
      </c>
      <c r="G17" s="223"/>
      <c r="H17" s="223"/>
    </row>
    <row r="18" spans="1:9" x14ac:dyDescent="0.2">
      <c r="A18" s="1"/>
      <c r="B18" s="39">
        <f t="shared" si="0"/>
        <v>15</v>
      </c>
      <c r="C18" s="40"/>
      <c r="D18" s="1"/>
      <c r="F18" s="216"/>
      <c r="G18" s="216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70</v>
      </c>
      <c r="G19" s="217"/>
      <c r="H19" s="151">
        <v>129000</v>
      </c>
      <c r="I19" s="152" t="s">
        <v>91</v>
      </c>
    </row>
    <row r="20" spans="1:9" x14ac:dyDescent="0.2">
      <c r="A20" s="1"/>
      <c r="B20" s="39">
        <f t="shared" si="0"/>
        <v>17</v>
      </c>
      <c r="C20" s="40"/>
      <c r="D20" s="1"/>
      <c r="F20" s="218" t="s">
        <v>14</v>
      </c>
      <c r="G20" s="218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23" t="s">
        <v>15</v>
      </c>
      <c r="G22" s="223"/>
      <c r="H22" s="223"/>
    </row>
    <row r="23" spans="1:9" x14ac:dyDescent="0.2">
      <c r="A23" s="1"/>
      <c r="B23" s="39">
        <f t="shared" si="0"/>
        <v>20</v>
      </c>
      <c r="C23" s="40"/>
      <c r="D23" s="1"/>
      <c r="F23" s="216"/>
      <c r="G23" s="216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15</v>
      </c>
      <c r="G24" s="217"/>
      <c r="H24" s="151">
        <v>130000</v>
      </c>
      <c r="I24" s="152" t="s">
        <v>90</v>
      </c>
    </row>
    <row r="25" spans="1:9" x14ac:dyDescent="0.2">
      <c r="A25" s="1"/>
      <c r="B25" s="39">
        <f t="shared" si="0"/>
        <v>22</v>
      </c>
      <c r="C25" s="40"/>
      <c r="D25" s="1"/>
      <c r="F25" s="218" t="s">
        <v>14</v>
      </c>
      <c r="G25" s="218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23" t="s">
        <v>77</v>
      </c>
      <c r="G27" s="223"/>
      <c r="H27" s="223"/>
    </row>
    <row r="28" spans="1:9" x14ac:dyDescent="0.2">
      <c r="A28" s="1"/>
      <c r="B28" s="39">
        <f t="shared" si="0"/>
        <v>25</v>
      </c>
      <c r="C28" s="40"/>
      <c r="D28" s="1"/>
      <c r="F28" s="216"/>
      <c r="G28" s="216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17" t="s">
        <v>77</v>
      </c>
      <c r="G29" s="217"/>
      <c r="H29" s="151">
        <v>39050</v>
      </c>
      <c r="I29" s="152" t="s">
        <v>92</v>
      </c>
    </row>
    <row r="30" spans="1:9" x14ac:dyDescent="0.2">
      <c r="F30" s="218" t="s">
        <v>14</v>
      </c>
      <c r="G30" s="218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23" t="s">
        <v>84</v>
      </c>
      <c r="G32" s="223"/>
      <c r="H32" s="223"/>
      <c r="I32" s="223"/>
    </row>
    <row r="33" spans="6:9" x14ac:dyDescent="0.2">
      <c r="F33" s="216"/>
      <c r="G33" s="216"/>
      <c r="H33" s="153" t="s">
        <v>14</v>
      </c>
      <c r="I33" s="148" t="s">
        <v>62</v>
      </c>
    </row>
    <row r="34" spans="6:9" x14ac:dyDescent="0.2">
      <c r="F34" s="224" t="s">
        <v>85</v>
      </c>
      <c r="G34" s="225"/>
      <c r="H34" s="147">
        <v>7558030</v>
      </c>
      <c r="I34" s="157" t="s">
        <v>100</v>
      </c>
    </row>
    <row r="35" spans="6:9" x14ac:dyDescent="0.2">
      <c r="F35" s="224"/>
      <c r="G35" s="225"/>
      <c r="H35" s="161"/>
      <c r="I35" s="157"/>
    </row>
    <row r="36" spans="6:9" x14ac:dyDescent="0.2">
      <c r="F36" s="222" t="s">
        <v>71</v>
      </c>
      <c r="G36" s="222"/>
      <c r="H36" s="147">
        <v>35000</v>
      </c>
      <c r="I36" s="148" t="s">
        <v>3</v>
      </c>
    </row>
    <row r="37" spans="6:9" x14ac:dyDescent="0.2">
      <c r="F37" s="219" t="s">
        <v>72</v>
      </c>
      <c r="G37" s="220"/>
      <c r="H37" s="147">
        <v>150000</v>
      </c>
      <c r="I37" s="148" t="s">
        <v>101</v>
      </c>
    </row>
    <row r="38" spans="6:9" x14ac:dyDescent="0.2">
      <c r="F38" s="222" t="s">
        <v>73</v>
      </c>
      <c r="G38" s="222"/>
      <c r="H38" s="147">
        <v>21808</v>
      </c>
      <c r="I38" s="148" t="s">
        <v>104</v>
      </c>
    </row>
    <row r="39" spans="6:9" x14ac:dyDescent="0.2">
      <c r="F39" s="219"/>
      <c r="G39" s="220"/>
      <c r="H39" s="147"/>
      <c r="I39" s="157"/>
    </row>
    <row r="40" spans="6:9" x14ac:dyDescent="0.2">
      <c r="F40" s="222" t="s">
        <v>74</v>
      </c>
      <c r="G40" s="222"/>
      <c r="H40" s="147">
        <v>1787746</v>
      </c>
      <c r="I40" s="148" t="s">
        <v>102</v>
      </c>
    </row>
    <row r="41" spans="6:9" x14ac:dyDescent="0.2">
      <c r="F41" s="218" t="s">
        <v>14</v>
      </c>
      <c r="G41" s="218"/>
      <c r="H41" s="149">
        <f>SUM(H34:H40)</f>
        <v>9552584</v>
      </c>
      <c r="I41" s="3"/>
    </row>
  </sheetData>
  <mergeCells count="39"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F24:G24"/>
    <mergeCell ref="F29:G29"/>
    <mergeCell ref="F30:G30"/>
    <mergeCell ref="F25:G25"/>
    <mergeCell ref="B2:C2"/>
    <mergeCell ref="B3:C3"/>
    <mergeCell ref="F18:G18"/>
    <mergeCell ref="F19:G19"/>
    <mergeCell ref="F20:G20"/>
    <mergeCell ref="F12:G12"/>
    <mergeCell ref="F11:G11"/>
    <mergeCell ref="F4:G4"/>
    <mergeCell ref="F13:G1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2022-11-28T18:33:23Z</dcterms:modified>
</cp:coreProperties>
</file>