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I39" i="2" l="1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<sst xmlns="http://schemas.openxmlformats.org/spreadsheetml/2006/main" count="189" uniqueCount="105">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</sst>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top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2"/>
      <c r="D5" s="180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0"/>
      <c r="P5" s="172"/>
      <c r="Q5" s="174"/>
      <c r="R5" s="1"/>
    </row>
    <row r="6" spans="1:18" s="3" customFormat="1" ht="9.9499999999999993" customHeight="1" thickBot="1" x14ac:dyDescent="0.25">
      <c r="A6" s="4"/>
      <c r="B6" s="9"/>
      <c r="C6" s="173"/>
      <c r="D6" s="181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1"/>
      <c r="P6" s="173"/>
      <c r="Q6" s="175"/>
      <c r="R6" s="4"/>
    </row>
    <row r="7" spans="1:18" x14ac:dyDescent="0.2">
      <c r="A7" s="1"/>
      <c r="B7" s="12" t="s">
        <v>86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G7:J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2"/>
      <c r="D24" s="17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8"/>
      <c r="P24" s="162"/>
      <c r="Q24" s="164"/>
      <c r="R24" s="1"/>
    </row>
    <row r="25" spans="1:18" ht="9.9499999999999993" customHeight="1" thickBot="1" x14ac:dyDescent="0.25">
      <c r="A25" s="1"/>
      <c r="B25" s="6"/>
      <c r="C25" s="163"/>
      <c r="D25" s="17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9"/>
      <c r="P25" s="163"/>
      <c r="Q25" s="165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N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F30:L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79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79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1" sqref="I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4" t="s">
        <v>81</v>
      </c>
      <c r="C2" s="18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8"/>
      <c r="D5" s="210"/>
      <c r="E5" s="186"/>
      <c r="F5" s="182"/>
      <c r="G5" s="186"/>
      <c r="H5" s="198"/>
      <c r="I5" s="186"/>
      <c r="J5" s="182"/>
      <c r="K5" s="186"/>
      <c r="L5" s="182"/>
      <c r="M5" s="186"/>
      <c r="N5" s="198"/>
      <c r="O5" s="186"/>
      <c r="P5" s="198"/>
      <c r="Q5" s="186"/>
      <c r="R5" s="182"/>
      <c r="S5" s="186"/>
      <c r="T5" s="182"/>
      <c r="U5" s="186"/>
      <c r="V5" s="182"/>
      <c r="W5" s="186"/>
      <c r="X5" s="182"/>
      <c r="Y5" s="186"/>
      <c r="Z5" s="182"/>
      <c r="AA5" s="204"/>
      <c r="AB5" s="202"/>
      <c r="AC5" s="1"/>
    </row>
    <row r="6" spans="1:29" s="3" customFormat="1" ht="9.9499999999999993" customHeight="1" thickBot="1" x14ac:dyDescent="0.25">
      <c r="A6" s="4"/>
      <c r="B6" s="33"/>
      <c r="C6" s="209"/>
      <c r="D6" s="211"/>
      <c r="E6" s="187"/>
      <c r="F6" s="183"/>
      <c r="G6" s="187"/>
      <c r="H6" s="199"/>
      <c r="I6" s="187"/>
      <c r="J6" s="183"/>
      <c r="K6" s="187"/>
      <c r="L6" s="183"/>
      <c r="M6" s="187"/>
      <c r="N6" s="199"/>
      <c r="O6" s="187"/>
      <c r="P6" s="199"/>
      <c r="Q6" s="187"/>
      <c r="R6" s="183"/>
      <c r="S6" s="187"/>
      <c r="T6" s="183"/>
      <c r="U6" s="187"/>
      <c r="V6" s="183"/>
      <c r="W6" s="187"/>
      <c r="X6" s="183"/>
      <c r="Y6" s="187"/>
      <c r="Z6" s="183"/>
      <c r="AA6" s="205"/>
      <c r="AB6" s="203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>
        <v>885433</v>
      </c>
      <c r="J7" s="125">
        <f>'Forecast - Current'!G7</f>
        <v>705461</v>
      </c>
      <c r="K7" s="102"/>
      <c r="L7" s="125">
        <f>'Forecast - Current'!H7</f>
        <v>773918</v>
      </c>
      <c r="M7" s="102"/>
      <c r="N7" s="125">
        <f>'Forecast - Current'!I7</f>
        <v>705461</v>
      </c>
      <c r="O7" s="102"/>
      <c r="P7" s="125">
        <f>'Forecast - Current'!J7</f>
        <v>705461</v>
      </c>
      <c r="Q7" s="102"/>
      <c r="R7" s="125">
        <f>'Forecast - Current'!K7</f>
        <v>774023</v>
      </c>
      <c r="S7" s="102"/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2374507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>
        <v>0</v>
      </c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43000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45539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>
        <v>14314</v>
      </c>
      <c r="J11" s="126">
        <f>'Forecast - Current'!G11</f>
        <v>11000</v>
      </c>
      <c r="K11" s="104"/>
      <c r="L11" s="126">
        <f>'Forecast - Current'!H11</f>
        <v>11000</v>
      </c>
      <c r="M11" s="104"/>
      <c r="N11" s="126">
        <f>'Forecast - Current'!I11</f>
        <v>11000</v>
      </c>
      <c r="O11" s="104"/>
      <c r="P11" s="126">
        <f>'Forecast - Current'!J11</f>
        <v>11000</v>
      </c>
      <c r="Q11" s="104"/>
      <c r="R11" s="126">
        <f>'Forecast - Current'!K11</f>
        <v>11000</v>
      </c>
      <c r="S11" s="104"/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39502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>
        <v>20880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47476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>
        <v>37273</v>
      </c>
      <c r="J15" s="126">
        <f>'Forecast - Current'!G15</f>
        <v>3254</v>
      </c>
      <c r="K15" s="104"/>
      <c r="L15" s="126">
        <f>'Forecast - Current'!H15</f>
        <v>3254</v>
      </c>
      <c r="M15" s="104"/>
      <c r="N15" s="126">
        <f>'Forecast - Current'!I15</f>
        <v>3254</v>
      </c>
      <c r="O15" s="104"/>
      <c r="P15" s="126">
        <f>'Forecast - Current'!J15</f>
        <v>3254</v>
      </c>
      <c r="Q15" s="104"/>
      <c r="R15" s="126">
        <f>'Forecast - Current'!K15</f>
        <v>3254</v>
      </c>
      <c r="S15" s="104"/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107127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957900</v>
      </c>
      <c r="J21" s="116">
        <f>'Forecast - Current'!G21</f>
        <v>719715</v>
      </c>
      <c r="K21" s="115">
        <f>SUM(K7:K20)</f>
        <v>0</v>
      </c>
      <c r="L21" s="116">
        <f>'Forecast - Current'!H21</f>
        <v>788172</v>
      </c>
      <c r="M21" s="115">
        <f>SUM(M7:M20)</f>
        <v>0</v>
      </c>
      <c r="N21" s="116">
        <f>'Forecast - Current'!I21</f>
        <v>762715</v>
      </c>
      <c r="O21" s="115">
        <f>SUM(O7:O20)</f>
        <v>0</v>
      </c>
      <c r="P21" s="116">
        <f>'Forecast - Current'!J21</f>
        <v>719715</v>
      </c>
      <c r="Q21" s="115">
        <f>SUM(Q7:Q20)</f>
        <v>0</v>
      </c>
      <c r="R21" s="116">
        <f>'Forecast - Current'!K21</f>
        <v>788277</v>
      </c>
      <c r="S21" s="115">
        <f>SUM(S7:S20)</f>
        <v>0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2614151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90"/>
      <c r="D24" s="192"/>
      <c r="E24" s="188"/>
      <c r="F24" s="194"/>
      <c r="G24" s="188"/>
      <c r="H24" s="196"/>
      <c r="I24" s="188"/>
      <c r="J24" s="194"/>
      <c r="K24" s="188"/>
      <c r="L24" s="194"/>
      <c r="M24" s="188"/>
      <c r="N24" s="196"/>
      <c r="O24" s="188"/>
      <c r="P24" s="196"/>
      <c r="Q24" s="188"/>
      <c r="R24" s="194"/>
      <c r="S24" s="188"/>
      <c r="T24" s="194"/>
      <c r="U24" s="188"/>
      <c r="V24" s="194"/>
      <c r="W24" s="188"/>
      <c r="X24" s="194"/>
      <c r="Y24" s="188"/>
      <c r="Z24" s="194"/>
      <c r="AA24" s="206"/>
      <c r="AB24" s="200"/>
      <c r="AC24" s="1"/>
    </row>
    <row r="25" spans="1:29" ht="9.9499999999999993" customHeight="1" thickBot="1" x14ac:dyDescent="0.25">
      <c r="A25" s="1"/>
      <c r="B25" s="35"/>
      <c r="C25" s="191"/>
      <c r="D25" s="193"/>
      <c r="E25" s="189"/>
      <c r="F25" s="195"/>
      <c r="G25" s="189"/>
      <c r="H25" s="197"/>
      <c r="I25" s="189"/>
      <c r="J25" s="195"/>
      <c r="K25" s="189"/>
      <c r="L25" s="195"/>
      <c r="M25" s="189"/>
      <c r="N25" s="197"/>
      <c r="O25" s="189"/>
      <c r="P25" s="197"/>
      <c r="Q25" s="189"/>
      <c r="R25" s="195"/>
      <c r="S25" s="189"/>
      <c r="T25" s="195"/>
      <c r="U25" s="189"/>
      <c r="V25" s="195"/>
      <c r="W25" s="189"/>
      <c r="X25" s="195"/>
      <c r="Y25" s="189"/>
      <c r="Z25" s="195"/>
      <c r="AA25" s="207"/>
      <c r="AB25" s="201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>
        <v>695079</v>
      </c>
      <c r="J26" s="125">
        <f>'Forecast - Current'!G26</f>
        <v>629835</v>
      </c>
      <c r="K26" s="102"/>
      <c r="L26" s="125">
        <f>'Forecast - Current'!H26</f>
        <v>629835</v>
      </c>
      <c r="M26" s="102"/>
      <c r="N26" s="125">
        <f>'Forecast - Current'!I26</f>
        <v>629835</v>
      </c>
      <c r="O26" s="102"/>
      <c r="P26" s="125">
        <f>'Forecast - Current'!J26</f>
        <v>629835</v>
      </c>
      <c r="Q26" s="102"/>
      <c r="R26" s="125">
        <f>'Forecast - Current'!K26</f>
        <v>629835</v>
      </c>
      <c r="S26" s="102"/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1872600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>
        <v>1779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14849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>
        <v>160703</v>
      </c>
      <c r="J30" s="125">
        <f>'Forecast - Current'!G30</f>
        <v>148978</v>
      </c>
      <c r="K30" s="104"/>
      <c r="L30" s="125">
        <f>'Forecast - Current'!H30</f>
        <v>243978</v>
      </c>
      <c r="M30" s="104"/>
      <c r="N30" s="125">
        <f>'Forecast - Current'!I30</f>
        <v>148978</v>
      </c>
      <c r="O30" s="104"/>
      <c r="P30" s="125">
        <f>'Forecast - Current'!J30</f>
        <v>159882</v>
      </c>
      <c r="Q30" s="104"/>
      <c r="R30" s="125">
        <f>'Forecast - Current'!K30</f>
        <v>148978</v>
      </c>
      <c r="S30" s="104"/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478552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80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857561</v>
      </c>
      <c r="J37" s="116">
        <f>'Forecast - Current'!G37</f>
        <v>778813</v>
      </c>
      <c r="K37" s="115">
        <f>SUM(K26:K36)</f>
        <v>0</v>
      </c>
      <c r="L37" s="116">
        <f>'Forecast - Current'!H37</f>
        <v>873813</v>
      </c>
      <c r="M37" s="115">
        <f>SUM(M26:M36)</f>
        <v>0</v>
      </c>
      <c r="N37" s="116">
        <f>'Forecast - Current'!I37</f>
        <v>778813</v>
      </c>
      <c r="O37" s="115">
        <f>SUM(O26:O36)</f>
        <v>0</v>
      </c>
      <c r="P37" s="116">
        <f>'Forecast - Current'!J37</f>
        <v>789717</v>
      </c>
      <c r="Q37" s="115">
        <f>SUM(Q26:Q36)</f>
        <v>0</v>
      </c>
      <c r="R37" s="116">
        <f>'Forecast - Current'!K37</f>
        <v>778813</v>
      </c>
      <c r="S37" s="115">
        <f>SUM(S26:S36)</f>
        <v>0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2509062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100339</v>
      </c>
      <c r="J39" s="52">
        <f t="shared" si="2"/>
        <v>-59098</v>
      </c>
      <c r="K39" s="55">
        <f t="shared" si="2"/>
        <v>0</v>
      </c>
      <c r="L39" s="52">
        <f t="shared" si="2"/>
        <v>-85641</v>
      </c>
      <c r="M39" s="55">
        <f t="shared" si="2"/>
        <v>0</v>
      </c>
      <c r="N39" s="52">
        <f t="shared" si="2"/>
        <v>-16098</v>
      </c>
      <c r="O39" s="55">
        <f t="shared" si="2"/>
        <v>0</v>
      </c>
      <c r="P39" s="52">
        <f t="shared" si="2"/>
        <v>-70002</v>
      </c>
      <c r="Q39" s="55">
        <f t="shared" si="2"/>
        <v>0</v>
      </c>
      <c r="R39" s="52">
        <f t="shared" si="2"/>
        <v>9464</v>
      </c>
      <c r="S39" s="55">
        <f t="shared" si="2"/>
        <v>0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105089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888881</v>
      </c>
      <c r="L41" s="54">
        <f t="shared" si="3"/>
        <v>633696</v>
      </c>
      <c r="M41" s="57">
        <f t="shared" si="3"/>
        <v>888881</v>
      </c>
      <c r="N41" s="54">
        <f t="shared" si="3"/>
        <v>548055</v>
      </c>
      <c r="O41" s="57">
        <f t="shared" si="3"/>
        <v>888881</v>
      </c>
      <c r="P41" s="54">
        <f t="shared" si="3"/>
        <v>531957</v>
      </c>
      <c r="Q41" s="57">
        <f t="shared" si="3"/>
        <v>888881</v>
      </c>
      <c r="R41" s="54">
        <f t="shared" si="3"/>
        <v>461955</v>
      </c>
      <c r="S41" s="57">
        <f t="shared" si="3"/>
        <v>888881</v>
      </c>
      <c r="T41" s="54">
        <f t="shared" si="3"/>
        <v>471419</v>
      </c>
      <c r="U41" s="57">
        <f t="shared" si="3"/>
        <v>888881</v>
      </c>
      <c r="V41" s="54">
        <f t="shared" si="3"/>
        <v>485851</v>
      </c>
      <c r="W41" s="57">
        <f t="shared" si="3"/>
        <v>888881</v>
      </c>
      <c r="X41" s="54">
        <f t="shared" si="3"/>
        <v>544825</v>
      </c>
      <c r="Y41" s="57">
        <f t="shared" si="3"/>
        <v>888881</v>
      </c>
      <c r="Z41" s="54">
        <f t="shared" si="3"/>
        <v>563771</v>
      </c>
      <c r="AA41" s="57">
        <f t="shared" si="3"/>
        <v>888881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888881</v>
      </c>
      <c r="J43" s="53">
        <f t="shared" si="4"/>
        <v>633696</v>
      </c>
      <c r="K43" s="56">
        <f t="shared" si="4"/>
        <v>888881</v>
      </c>
      <c r="L43" s="53">
        <f t="shared" si="4"/>
        <v>548055</v>
      </c>
      <c r="M43" s="56">
        <f t="shared" si="4"/>
        <v>888881</v>
      </c>
      <c r="N43" s="53">
        <f t="shared" si="4"/>
        <v>531957</v>
      </c>
      <c r="O43" s="56">
        <f t="shared" si="4"/>
        <v>888881</v>
      </c>
      <c r="P43" s="53">
        <f t="shared" si="4"/>
        <v>461955</v>
      </c>
      <c r="Q43" s="56">
        <f t="shared" si="4"/>
        <v>888881</v>
      </c>
      <c r="R43" s="53">
        <f t="shared" si="4"/>
        <v>471419</v>
      </c>
      <c r="S43" s="56">
        <f t="shared" si="4"/>
        <v>888881</v>
      </c>
      <c r="T43" s="53">
        <f t="shared" si="4"/>
        <v>485851</v>
      </c>
      <c r="U43" s="56">
        <f t="shared" si="4"/>
        <v>888881</v>
      </c>
      <c r="V43" s="53">
        <f t="shared" si="4"/>
        <v>544825</v>
      </c>
      <c r="W43" s="56">
        <f t="shared" si="4"/>
        <v>888881</v>
      </c>
      <c r="X43" s="53">
        <f t="shared" si="4"/>
        <v>563771</v>
      </c>
      <c r="Y43" s="56">
        <f t="shared" si="4"/>
        <v>888881</v>
      </c>
      <c r="Z43" s="53">
        <f t="shared" si="4"/>
        <v>503868</v>
      </c>
      <c r="AA43" s="56">
        <f t="shared" si="4"/>
        <v>888881</v>
      </c>
      <c r="AB43" s="56">
        <f t="shared" si="4"/>
        <v>888881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0" t="s">
        <v>75</v>
      </c>
      <c r="G1" s="220"/>
      <c r="H1" s="144"/>
    </row>
    <row r="2" spans="1:9" ht="20.25" thickBot="1" x14ac:dyDescent="0.3">
      <c r="A2" s="1"/>
      <c r="B2" s="222" t="s">
        <v>45</v>
      </c>
      <c r="C2" s="223"/>
      <c r="D2" s="1"/>
      <c r="F2" s="213"/>
      <c r="G2" s="213"/>
      <c r="H2" s="145" t="s">
        <v>14</v>
      </c>
      <c r="I2" s="146" t="s">
        <v>62</v>
      </c>
    </row>
    <row r="3" spans="1:9" ht="20.25" thickBot="1" x14ac:dyDescent="0.3">
      <c r="A3" s="1"/>
      <c r="B3" s="224" t="s">
        <v>46</v>
      </c>
      <c r="C3" s="225"/>
      <c r="D3" s="1"/>
      <c r="F3" s="214" t="s">
        <v>63</v>
      </c>
      <c r="G3" s="214"/>
      <c r="H3" s="147">
        <v>6571782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5" t="s">
        <v>82</v>
      </c>
      <c r="G4" s="216"/>
      <c r="H4" s="147">
        <v>1894958</v>
      </c>
      <c r="I4" s="156" t="s">
        <v>95</v>
      </c>
    </row>
    <row r="5" spans="1:9" x14ac:dyDescent="0.2">
      <c r="A5" s="1"/>
      <c r="B5" s="39">
        <f t="shared" ref="B5:B28" si="0">B4+1</f>
        <v>2</v>
      </c>
      <c r="C5" s="40"/>
      <c r="D5" s="1"/>
      <c r="F5" s="214" t="s">
        <v>64</v>
      </c>
      <c r="G5" s="214"/>
      <c r="H5" s="147">
        <v>179270</v>
      </c>
      <c r="I5" s="148" t="s">
        <v>103</v>
      </c>
    </row>
    <row r="6" spans="1:9" x14ac:dyDescent="0.2">
      <c r="A6" s="1"/>
      <c r="B6" s="39">
        <f t="shared" si="0"/>
        <v>3</v>
      </c>
      <c r="C6" s="40"/>
      <c r="D6" s="1"/>
      <c r="F6" s="215" t="s">
        <v>65</v>
      </c>
      <c r="G6" s="216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5" t="s">
        <v>66</v>
      </c>
      <c r="G7" s="216"/>
      <c r="H7" s="147">
        <v>78000</v>
      </c>
      <c r="I7" s="148" t="s">
        <v>94</v>
      </c>
    </row>
    <row r="8" spans="1:9" x14ac:dyDescent="0.2">
      <c r="A8" s="1"/>
      <c r="B8" s="39">
        <f t="shared" si="0"/>
        <v>5</v>
      </c>
      <c r="C8" s="40"/>
      <c r="D8" s="1"/>
      <c r="F8" s="214" t="s">
        <v>67</v>
      </c>
      <c r="G8" s="214"/>
      <c r="H8" s="147">
        <v>25526</v>
      </c>
      <c r="I8" s="148" t="s">
        <v>96</v>
      </c>
    </row>
    <row r="9" spans="1:9" x14ac:dyDescent="0.2">
      <c r="A9" s="1"/>
      <c r="B9" s="39">
        <f t="shared" si="0"/>
        <v>6</v>
      </c>
      <c r="C9" s="40"/>
      <c r="D9" s="1"/>
      <c r="F9" s="214" t="s">
        <v>68</v>
      </c>
      <c r="G9" s="214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69</v>
      </c>
      <c r="G10" s="214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5" t="s">
        <v>87</v>
      </c>
      <c r="G11" s="216"/>
      <c r="H11" s="147">
        <v>216174</v>
      </c>
      <c r="I11" s="156" t="s">
        <v>97</v>
      </c>
    </row>
    <row r="12" spans="1:9" x14ac:dyDescent="0.2">
      <c r="A12" s="1"/>
      <c r="B12" s="39">
        <f t="shared" si="0"/>
        <v>9</v>
      </c>
      <c r="C12" s="40"/>
      <c r="D12" s="1"/>
      <c r="F12" s="215" t="s">
        <v>83</v>
      </c>
      <c r="G12" s="216"/>
      <c r="H12" s="147">
        <v>52440</v>
      </c>
      <c r="I12" s="156" t="s">
        <v>99</v>
      </c>
    </row>
    <row r="13" spans="1:9" x14ac:dyDescent="0.2">
      <c r="A13" s="1"/>
      <c r="B13" s="39">
        <f t="shared" si="0"/>
        <v>10</v>
      </c>
      <c r="C13" s="40"/>
      <c r="D13" s="1"/>
      <c r="F13" s="215" t="s">
        <v>88</v>
      </c>
      <c r="G13" s="216"/>
      <c r="H13" s="147">
        <v>31590</v>
      </c>
      <c r="I13" s="160" t="s">
        <v>98</v>
      </c>
    </row>
    <row r="14" spans="1:9" x14ac:dyDescent="0.2">
      <c r="A14" s="1"/>
      <c r="B14" s="39">
        <f t="shared" si="0"/>
        <v>11</v>
      </c>
      <c r="C14" s="40"/>
      <c r="D14" s="1"/>
      <c r="F14" s="214" t="s">
        <v>89</v>
      </c>
      <c r="G14" s="214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19" t="s">
        <v>14</v>
      </c>
      <c r="G15" s="219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12" t="s">
        <v>76</v>
      </c>
      <c r="G17" s="212"/>
      <c r="H17" s="212"/>
    </row>
    <row r="18" spans="1:9" x14ac:dyDescent="0.2">
      <c r="A18" s="1"/>
      <c r="B18" s="39">
        <f t="shared" si="0"/>
        <v>15</v>
      </c>
      <c r="C18" s="40"/>
      <c r="D18" s="1"/>
      <c r="F18" s="213"/>
      <c r="G18" s="213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21" t="s">
        <v>70</v>
      </c>
      <c r="G19" s="221"/>
      <c r="H19" s="151">
        <v>129000</v>
      </c>
      <c r="I19" s="152" t="s">
        <v>91</v>
      </c>
    </row>
    <row r="20" spans="1:9" x14ac:dyDescent="0.2">
      <c r="A20" s="1"/>
      <c r="B20" s="39">
        <f t="shared" si="0"/>
        <v>17</v>
      </c>
      <c r="C20" s="40"/>
      <c r="D20" s="1"/>
      <c r="F20" s="219" t="s">
        <v>14</v>
      </c>
      <c r="G20" s="219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12" t="s">
        <v>15</v>
      </c>
      <c r="G22" s="212"/>
      <c r="H22" s="212"/>
    </row>
    <row r="23" spans="1:9" x14ac:dyDescent="0.2">
      <c r="A23" s="1"/>
      <c r="B23" s="39">
        <f t="shared" si="0"/>
        <v>20</v>
      </c>
      <c r="C23" s="40"/>
      <c r="D23" s="1"/>
      <c r="F23" s="213"/>
      <c r="G23" s="213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21" t="s">
        <v>15</v>
      </c>
      <c r="G24" s="221"/>
      <c r="H24" s="151">
        <v>130000</v>
      </c>
      <c r="I24" s="152" t="s">
        <v>90</v>
      </c>
    </row>
    <row r="25" spans="1:9" x14ac:dyDescent="0.2">
      <c r="A25" s="1"/>
      <c r="B25" s="39">
        <f t="shared" si="0"/>
        <v>22</v>
      </c>
      <c r="C25" s="40"/>
      <c r="D25" s="1"/>
      <c r="F25" s="219" t="s">
        <v>14</v>
      </c>
      <c r="G25" s="219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12" t="s">
        <v>77</v>
      </c>
      <c r="G27" s="212"/>
      <c r="H27" s="212"/>
    </row>
    <row r="28" spans="1:9" x14ac:dyDescent="0.2">
      <c r="A28" s="1"/>
      <c r="B28" s="39">
        <f t="shared" si="0"/>
        <v>25</v>
      </c>
      <c r="C28" s="40"/>
      <c r="D28" s="1"/>
      <c r="F28" s="213"/>
      <c r="G28" s="213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21" t="s">
        <v>77</v>
      </c>
      <c r="G29" s="221"/>
      <c r="H29" s="151">
        <v>39050</v>
      </c>
      <c r="I29" s="152" t="s">
        <v>92</v>
      </c>
    </row>
    <row r="30" spans="1:9" x14ac:dyDescent="0.2">
      <c r="F30" s="219" t="s">
        <v>14</v>
      </c>
      <c r="G30" s="219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12" t="s">
        <v>84</v>
      </c>
      <c r="G32" s="212"/>
      <c r="H32" s="212"/>
      <c r="I32" s="212"/>
    </row>
    <row r="33" spans="6:9" x14ac:dyDescent="0.2">
      <c r="F33" s="213"/>
      <c r="G33" s="213"/>
      <c r="H33" s="153" t="s">
        <v>14</v>
      </c>
      <c r="I33" s="148" t="s">
        <v>62</v>
      </c>
    </row>
    <row r="34" spans="6:9" x14ac:dyDescent="0.2">
      <c r="F34" s="217" t="s">
        <v>85</v>
      </c>
      <c r="G34" s="218"/>
      <c r="H34" s="147">
        <v>7558030</v>
      </c>
      <c r="I34" s="157" t="s">
        <v>100</v>
      </c>
    </row>
    <row r="35" spans="6:9" x14ac:dyDescent="0.2">
      <c r="F35" s="217"/>
      <c r="G35" s="218"/>
      <c r="H35" s="161"/>
      <c r="I35" s="157"/>
    </row>
    <row r="36" spans="6:9" x14ac:dyDescent="0.2">
      <c r="F36" s="214" t="s">
        <v>71</v>
      </c>
      <c r="G36" s="214"/>
      <c r="H36" s="147">
        <v>35000</v>
      </c>
      <c r="I36" s="148" t="s">
        <v>3</v>
      </c>
    </row>
    <row r="37" spans="6:9" x14ac:dyDescent="0.2">
      <c r="F37" s="215" t="s">
        <v>72</v>
      </c>
      <c r="G37" s="216"/>
      <c r="H37" s="147">
        <v>150000</v>
      </c>
      <c r="I37" s="148" t="s">
        <v>101</v>
      </c>
    </row>
    <row r="38" spans="6:9" x14ac:dyDescent="0.2">
      <c r="F38" s="214" t="s">
        <v>73</v>
      </c>
      <c r="G38" s="214"/>
      <c r="H38" s="147">
        <v>21808</v>
      </c>
      <c r="I38" s="148" t="s">
        <v>104</v>
      </c>
    </row>
    <row r="39" spans="6:9" x14ac:dyDescent="0.2">
      <c r="F39" s="215"/>
      <c r="G39" s="216"/>
      <c r="H39" s="147"/>
      <c r="I39" s="157"/>
    </row>
    <row r="40" spans="6:9" x14ac:dyDescent="0.2">
      <c r="F40" s="214" t="s">
        <v>74</v>
      </c>
      <c r="G40" s="214"/>
      <c r="H40" s="147">
        <v>1787746</v>
      </c>
      <c r="I40" s="148" t="s">
        <v>102</v>
      </c>
    </row>
    <row r="41" spans="6:9" x14ac:dyDescent="0.2">
      <c r="F41" s="219" t="s">
        <v>14</v>
      </c>
      <c r="G41" s="219"/>
      <c r="H41" s="149">
        <f>SUM(H34:H40)</f>
        <v>9552584</v>
      </c>
      <c r="I41" s="3"/>
    </row>
  </sheetData>
  <mergeCells count="39">
    <mergeCell ref="B2:C2"/>
    <mergeCell ref="B3:C3"/>
    <mergeCell ref="F18:G18"/>
    <mergeCell ref="F19:G19"/>
    <mergeCell ref="F20:G20"/>
    <mergeCell ref="F12:G12"/>
    <mergeCell ref="F11:G11"/>
    <mergeCell ref="F4:G4"/>
    <mergeCell ref="F13:G13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2023-02-01T13:38:30Z</dcterms:modified>
</cp:coreProperties>
</file>