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4 Finance\School Budget Monitoring\2018-19\Budget\"/>
    </mc:Choice>
  </mc:AlternateContent>
  <bookViews>
    <workbookView xWindow="0" yWindow="0" windowWidth="28800" windowHeight="12285"/>
  </bookViews>
  <sheets>
    <sheet name="Comparison" sheetId="1" r:id="rId1"/>
    <sheet name="Sheet3" sheetId="3" r:id="rId2"/>
    <sheet name="Sheet4" sheetId="4" r:id="rId3"/>
    <sheet name="Sheet5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3" i="1" l="1"/>
  <c r="E143" i="1"/>
  <c r="C184" i="1"/>
  <c r="D143" i="1" l="1"/>
  <c r="E184" i="1"/>
  <c r="F184" i="1"/>
  <c r="D184" i="1"/>
  <c r="C189" i="1"/>
  <c r="E189" i="1"/>
  <c r="F189" i="1"/>
  <c r="D189" i="1"/>
  <c r="C193" i="1"/>
  <c r="E193" i="1"/>
  <c r="F193" i="1"/>
  <c r="D193" i="1"/>
  <c r="C200" i="1"/>
  <c r="E200" i="1"/>
  <c r="F200" i="1"/>
  <c r="D200" i="1"/>
  <c r="C161" i="1"/>
  <c r="E161" i="1"/>
  <c r="F161" i="1"/>
  <c r="D161" i="1"/>
  <c r="C155" i="1"/>
  <c r="E155" i="1"/>
  <c r="F155" i="1"/>
  <c r="D155" i="1"/>
  <c r="C140" i="1"/>
  <c r="E140" i="1"/>
  <c r="F140" i="1"/>
  <c r="D140" i="1"/>
  <c r="C126" i="1"/>
  <c r="E126" i="1"/>
  <c r="F126" i="1"/>
  <c r="F163" i="1" s="1"/>
  <c r="D126" i="1"/>
  <c r="C104" i="1"/>
  <c r="E104" i="1"/>
  <c r="F104" i="1"/>
  <c r="D104" i="1"/>
  <c r="C97" i="1"/>
  <c r="E97" i="1"/>
  <c r="F97" i="1"/>
  <c r="D97" i="1"/>
  <c r="C89" i="1"/>
  <c r="E89" i="1"/>
  <c r="F89" i="1"/>
  <c r="D89" i="1"/>
  <c r="C82" i="1"/>
  <c r="E82" i="1"/>
  <c r="F82" i="1"/>
  <c r="C67" i="1"/>
  <c r="E67" i="1"/>
  <c r="F67" i="1"/>
  <c r="D82" i="1"/>
  <c r="C163" i="1" l="1"/>
  <c r="C201" i="1" s="1"/>
  <c r="E163" i="1"/>
  <c r="E201" i="1" s="1"/>
  <c r="D163" i="1"/>
  <c r="F53" i="1"/>
  <c r="F43" i="1"/>
  <c r="F39" i="1"/>
  <c r="F34" i="1"/>
  <c r="F29" i="1"/>
  <c r="F21" i="1"/>
  <c r="D67" i="1"/>
  <c r="C53" i="1"/>
  <c r="E53" i="1"/>
  <c r="D53" i="1"/>
  <c r="C43" i="1"/>
  <c r="E43" i="1"/>
  <c r="D43" i="1"/>
  <c r="E39" i="1"/>
  <c r="C39" i="1"/>
  <c r="D39" i="1"/>
  <c r="C34" i="1"/>
  <c r="E34" i="1"/>
  <c r="D34" i="1"/>
  <c r="C29" i="1"/>
  <c r="E29" i="1"/>
  <c r="D29" i="1"/>
  <c r="C21" i="1"/>
  <c r="E21" i="1"/>
  <c r="D21" i="1"/>
  <c r="D201" i="1" l="1"/>
  <c r="F54" i="1"/>
  <c r="C54" i="1"/>
  <c r="E54" i="1"/>
  <c r="D54" i="1"/>
</calcChain>
</file>

<file path=xl/sharedStrings.xml><?xml version="1.0" encoding="utf-8"?>
<sst xmlns="http://schemas.openxmlformats.org/spreadsheetml/2006/main" count="237" uniqueCount="190">
  <si>
    <t>Cost Centre</t>
  </si>
  <si>
    <t>Description</t>
  </si>
  <si>
    <t>Salaries: Teaching Staff</t>
  </si>
  <si>
    <t>Leadership</t>
  </si>
  <si>
    <t>Teachers</t>
  </si>
  <si>
    <t>Unqualified Teachers</t>
  </si>
  <si>
    <t>Less- Pupil premium staffing</t>
  </si>
  <si>
    <t>Salaries - Teaching Staff</t>
  </si>
  <si>
    <t>Salaries: Support Staff</t>
  </si>
  <si>
    <t>Premises</t>
  </si>
  <si>
    <t>Administrative</t>
  </si>
  <si>
    <t>Mid-day Staff</t>
  </si>
  <si>
    <t>Cover Supervisers</t>
  </si>
  <si>
    <t>Pastoral Staff</t>
  </si>
  <si>
    <t>Dept. Technicians</t>
  </si>
  <si>
    <t>LSA</t>
  </si>
  <si>
    <t>IT Technicians</t>
  </si>
  <si>
    <t>Science Technicians</t>
  </si>
  <si>
    <t>Library Staff</t>
  </si>
  <si>
    <t>Student Services</t>
  </si>
  <si>
    <t>FDO</t>
  </si>
  <si>
    <t>Salaries - Support Staff</t>
  </si>
  <si>
    <t>Other Staff Costs</t>
  </si>
  <si>
    <t>Staff training</t>
  </si>
  <si>
    <t>Other staff costs</t>
  </si>
  <si>
    <t>Staff recruitment</t>
  </si>
  <si>
    <t>FSM Staff</t>
  </si>
  <si>
    <t>Supply</t>
  </si>
  <si>
    <t>Maintenance of Premises</t>
  </si>
  <si>
    <t>Buildings maintenance</t>
  </si>
  <si>
    <t>AGP0201</t>
  </si>
  <si>
    <t>Astro expenditure</t>
  </si>
  <si>
    <t>AGP0202</t>
  </si>
  <si>
    <t>Astro sinking fund contribution</t>
  </si>
  <si>
    <t>640a</t>
  </si>
  <si>
    <t>Sports Centre</t>
  </si>
  <si>
    <t>Grounds maintenance</t>
  </si>
  <si>
    <t>Swimming pool maintenance</t>
  </si>
  <si>
    <t>Other Occupancy Costs</t>
  </si>
  <si>
    <t>Cleaning</t>
  </si>
  <si>
    <t>Energy</t>
  </si>
  <si>
    <t>Water</t>
  </si>
  <si>
    <t>Rates</t>
  </si>
  <si>
    <t>Insurance</t>
  </si>
  <si>
    <t>Educational Support, Supplies &amp; Services</t>
  </si>
  <si>
    <t>Curriculum Department Budgets</t>
  </si>
  <si>
    <t>Art</t>
  </si>
  <si>
    <t>Performing Arts Professionals</t>
  </si>
  <si>
    <t>Drama</t>
  </si>
  <si>
    <t>Music</t>
  </si>
  <si>
    <t>English</t>
  </si>
  <si>
    <t>Modern Languages</t>
  </si>
  <si>
    <t>Humanities</t>
  </si>
  <si>
    <t>Social Sciences</t>
  </si>
  <si>
    <t>Science</t>
  </si>
  <si>
    <t>Business Studies</t>
  </si>
  <si>
    <t>Computing</t>
  </si>
  <si>
    <t>Mathematics</t>
  </si>
  <si>
    <t xml:space="preserve">PE </t>
  </si>
  <si>
    <t>PASS</t>
  </si>
  <si>
    <t>Media &amp; Film</t>
  </si>
  <si>
    <t>Cricket Academy</t>
  </si>
  <si>
    <t>Football Academy</t>
  </si>
  <si>
    <t>STEM</t>
  </si>
  <si>
    <t>Curriculum Departments - Sub-total</t>
  </si>
  <si>
    <t>Other Educational Department Budgets</t>
  </si>
  <si>
    <t>Vocational animals</t>
  </si>
  <si>
    <t>KS3 Pre-vocational</t>
  </si>
  <si>
    <t>Yr11 work experience</t>
  </si>
  <si>
    <t>Stretch &amp; Challenge</t>
  </si>
  <si>
    <t>Careers</t>
  </si>
  <si>
    <t>Library</t>
  </si>
  <si>
    <t>Sports &amp; Coaching Services</t>
  </si>
  <si>
    <t>School games</t>
  </si>
  <si>
    <t>Literacy</t>
  </si>
  <si>
    <t>Numeracy</t>
  </si>
  <si>
    <t>Other Educational Departments - Sub-total</t>
  </si>
  <si>
    <t>Exam Costs</t>
  </si>
  <si>
    <t>Exam fees</t>
  </si>
  <si>
    <t>Pupil Support Services</t>
  </si>
  <si>
    <t>Pastoral - JRI</t>
  </si>
  <si>
    <t>Pastoral - JCO</t>
  </si>
  <si>
    <t>Pastoral - 6th form</t>
  </si>
  <si>
    <t>OASIS</t>
  </si>
  <si>
    <t>Primary liason</t>
  </si>
  <si>
    <t>Field study support</t>
  </si>
  <si>
    <t>Alt Ed</t>
  </si>
  <si>
    <t>SFLAC</t>
  </si>
  <si>
    <t>Looked after children</t>
  </si>
  <si>
    <t>FSM Students</t>
  </si>
  <si>
    <t>16-18 Bursary funding</t>
  </si>
  <si>
    <t>Pupil Support Services - Sub-total</t>
  </si>
  <si>
    <t>Pupil Premium</t>
  </si>
  <si>
    <t>Pupil Premium - Staffing</t>
  </si>
  <si>
    <t>354a</t>
  </si>
  <si>
    <t>Pupil Premium Catchup</t>
  </si>
  <si>
    <t>Pupil Premium Catchup - Staffing</t>
  </si>
  <si>
    <t>Pupil Premium - Sub-total</t>
  </si>
  <si>
    <t>Other Support, Supplies &amp; Services</t>
  </si>
  <si>
    <t>Communictaions</t>
  </si>
  <si>
    <t>Office expenses</t>
  </si>
  <si>
    <t>Postage</t>
  </si>
  <si>
    <t>Catering</t>
  </si>
  <si>
    <t>Professional fees</t>
  </si>
  <si>
    <t>Licences &amp; subscriptions</t>
  </si>
  <si>
    <t>Pupil exclusion</t>
  </si>
  <si>
    <t>First aid</t>
  </si>
  <si>
    <t>Furniture</t>
  </si>
  <si>
    <t>Hospitality</t>
  </si>
  <si>
    <t>Working environment</t>
  </si>
  <si>
    <t>Minibus costs</t>
  </si>
  <si>
    <t>Governors</t>
  </si>
  <si>
    <t>Marketing</t>
  </si>
  <si>
    <t>School improvement</t>
  </si>
  <si>
    <t>Buildings &amp; premises improvement</t>
  </si>
  <si>
    <t>Student council</t>
  </si>
  <si>
    <t>Technology Costs</t>
  </si>
  <si>
    <t>IT Maintenance</t>
  </si>
  <si>
    <t>Comms maintenance</t>
  </si>
  <si>
    <t>Departmental services</t>
  </si>
  <si>
    <t xml:space="preserve"> Technology Costs</t>
  </si>
  <si>
    <t>Other Expenditure</t>
  </si>
  <si>
    <t>Salix loan repayments</t>
  </si>
  <si>
    <t>Irrecoverable VAT</t>
  </si>
  <si>
    <t>Restricted &amp; Ring-fenced Funds</t>
  </si>
  <si>
    <t>Ring-fenced c/f not included elsewhwere</t>
  </si>
  <si>
    <t xml:space="preserve">Restricted - Protected funds </t>
  </si>
  <si>
    <t>Total Expenditure</t>
  </si>
  <si>
    <t>18-19 Budget</t>
  </si>
  <si>
    <t>17-18 Budget</t>
  </si>
  <si>
    <t xml:space="preserve">Revenue Balance Brought Forward </t>
  </si>
  <si>
    <t>Unrestricted carry forward</t>
  </si>
  <si>
    <t>Ring-fenced carry forward (unrestricted)</t>
  </si>
  <si>
    <t>Restricted - Protected funds</t>
  </si>
  <si>
    <t>Balance Brought Forward</t>
  </si>
  <si>
    <t>ESFA General Annual Grant (GAG)</t>
  </si>
  <si>
    <t>ESFA - School budget share</t>
  </si>
  <si>
    <t>Minimum funding guarantee</t>
  </si>
  <si>
    <t>Pupil premium</t>
  </si>
  <si>
    <t>Pupil premium - catchup</t>
  </si>
  <si>
    <t>201?</t>
  </si>
  <si>
    <t>Pupil premium - LAC</t>
  </si>
  <si>
    <t>ESFA General Annual Grant</t>
  </si>
  <si>
    <t xml:space="preserve">Other ESFA Grants </t>
  </si>
  <si>
    <t>Sixth form funding 16-19 allocation</t>
  </si>
  <si>
    <t>Devolved formula capital</t>
  </si>
  <si>
    <t>Other ESFA Grants</t>
  </si>
  <si>
    <t xml:space="preserve">Other Government Grants </t>
  </si>
  <si>
    <t>LA High needs funding (SEN)</t>
  </si>
  <si>
    <t>Other authorities income (i.e Bexley)</t>
  </si>
  <si>
    <t>LA Falling rolls funding</t>
  </si>
  <si>
    <t>Other Government Grants</t>
  </si>
  <si>
    <t>Other Restricted Income</t>
  </si>
  <si>
    <t>School games - SGO salary income</t>
  </si>
  <si>
    <t>SG150A</t>
  </si>
  <si>
    <t>CIF</t>
  </si>
  <si>
    <t>Other Restriced Income</t>
  </si>
  <si>
    <t>Other Unrestricted Income</t>
  </si>
  <si>
    <t>Donations</t>
  </si>
  <si>
    <t>Bank interest</t>
  </si>
  <si>
    <t>Lettings</t>
  </si>
  <si>
    <t>Sports centre income</t>
  </si>
  <si>
    <t>Astro income</t>
  </si>
  <si>
    <t>AGP0101</t>
  </si>
  <si>
    <t>Other staff income\re-imbursement</t>
  </si>
  <si>
    <t>Other departmental income</t>
  </si>
  <si>
    <t>School operational income\re-imbursement</t>
  </si>
  <si>
    <t>Other Unrestriced Income</t>
  </si>
  <si>
    <t>Total Revenue Funding Available</t>
  </si>
  <si>
    <t>Expenditure comparison 2017-18 to 2018-19</t>
  </si>
  <si>
    <t>Income comparison 2017-18 to 2018-19</t>
  </si>
  <si>
    <t>Summary comparison 2017-18 to 2018-19</t>
  </si>
  <si>
    <r>
      <t xml:space="preserve">In year income only </t>
    </r>
    <r>
      <rPr>
        <sz val="10"/>
        <color theme="1"/>
        <rFont val="Tahoma"/>
        <family val="2"/>
      </rPr>
      <t>(not inc. carrry forward)</t>
    </r>
  </si>
  <si>
    <t>ESG Protection</t>
  </si>
  <si>
    <t>17-18 Budget as at June 18</t>
  </si>
  <si>
    <t xml:space="preserve">17-18 Actual </t>
  </si>
  <si>
    <t xml:space="preserve">CIF Projects </t>
  </si>
  <si>
    <t>SG150</t>
  </si>
  <si>
    <t>Exam fees - Sub-total</t>
  </si>
  <si>
    <t>N/A</t>
  </si>
  <si>
    <t>TPS increase April 19 - Aug 19</t>
  </si>
  <si>
    <t>PREP</t>
  </si>
  <si>
    <t>Contingency</t>
  </si>
  <si>
    <t>Total Revenue available</t>
  </si>
  <si>
    <t>Total in year Expenditure</t>
  </si>
  <si>
    <t>Premises overtime</t>
  </si>
  <si>
    <t>Engineering (and old D&amp;T)</t>
  </si>
  <si>
    <t>Combined Cadet Force</t>
  </si>
  <si>
    <t>Interventions</t>
  </si>
  <si>
    <t>Research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</si>
</sst>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£&quot;#,##0"/>
    <numFmt numFmtId="165" formatCode="_-* #,##0_-;\-* #,##0_-;_-* &quot;-&quot;??_-;_-@_-"/>
  </numFmts>
  <fonts count="21" x14ac:knownFonts="1">
    <font>
      <sz val="12"/>
      <color theme="1"/>
      <name val="Cambria"/>
      <family val="2"/>
    </font>
    <font>
      <sz val="12"/>
      <color theme="1"/>
      <name val="Cambria"/>
      <family val="2"/>
    </font>
    <font>
      <sz val="12"/>
      <color theme="1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color rgb="FFFF0000"/>
      <name val="Tahoma"/>
      <family val="2"/>
    </font>
    <font>
      <sz val="11"/>
      <color indexed="12"/>
      <name val="Tahoma"/>
      <family val="2"/>
    </font>
    <font>
      <sz val="11"/>
      <color indexed="8"/>
      <name val="Tahoma"/>
      <family val="2"/>
    </font>
    <font>
      <i/>
      <sz val="11"/>
      <name val="Tahoma"/>
      <family val="2"/>
    </font>
    <font>
      <b/>
      <sz val="12"/>
      <color theme="1"/>
      <name val="Tahoma"/>
      <family val="2"/>
    </font>
    <font>
      <b/>
      <sz val="10"/>
      <name val="Tahoma"/>
      <family val="2"/>
    </font>
    <font>
      <sz val="14"/>
      <color theme="1"/>
      <name val="Tahoma"/>
      <family val="2"/>
    </font>
    <font>
      <b/>
      <u/>
      <sz val="16"/>
      <color theme="1"/>
      <name val="Tahoma"/>
      <family val="2"/>
    </font>
    <font>
      <sz val="10"/>
      <color theme="1"/>
      <name val="Tahoma"/>
      <family val="2"/>
    </font>
    <font>
      <b/>
      <sz val="14"/>
      <color indexed="8"/>
      <name val="Tahoma"/>
      <family val="2"/>
    </font>
    <font>
      <b/>
      <i/>
      <sz val="11"/>
      <name val="Tahoma"/>
      <family val="2"/>
    </font>
    <font>
      <i/>
      <sz val="12"/>
      <color theme="1"/>
      <name val="Tahoma"/>
      <family val="2"/>
    </font>
    <font>
      <b/>
      <i/>
      <sz val="11"/>
      <color indexed="8"/>
      <name val="Tahoma"/>
      <family val="2"/>
    </font>
    <font>
      <sz val="12"/>
      <color rgb="FFFF0000"/>
      <name val="Tahoma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5">
    <xf numFmtId="0" fontId="0" fillId="0" borderId="0" xfId="0"/>
    <xf numFmtId="0" fontId="2" fillId="0" borderId="0" xfId="0" applyFont="1"/>
    <xf numFmtId="0" fontId="2" fillId="0" borderId="0" xfId="0" applyFont="1" applyFill="1"/>
    <xf numFmtId="49" fontId="3" fillId="0" borderId="1" xfId="1" applyNumberFormat="1" applyFont="1" applyFill="1" applyBorder="1" applyAlignment="1" applyProtection="1">
      <alignment horizontal="center" vertical="center" wrapText="1"/>
    </xf>
    <xf numFmtId="49" fontId="3" fillId="0" borderId="2" xfId="1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left" vertical="top" wrapText="1"/>
      <protection locked="0"/>
    </xf>
    <xf numFmtId="164" fontId="6" fillId="0" borderId="10" xfId="0" applyNumberFormat="1" applyFont="1" applyFill="1" applyBorder="1" applyAlignment="1" applyProtection="1">
      <alignment wrapText="1"/>
      <protection hidden="1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0" fontId="4" fillId="0" borderId="16" xfId="0" applyFont="1" applyFill="1" applyBorder="1" applyAlignment="1" applyProtection="1">
      <alignment horizontal="left" vertical="top" wrapText="1"/>
      <protection locked="0"/>
    </xf>
    <xf numFmtId="49" fontId="7" fillId="0" borderId="16" xfId="0" applyNumberFormat="1" applyFont="1" applyFill="1" applyBorder="1" applyAlignment="1" applyProtection="1">
      <alignment horizontal="left" vertical="top" wrapText="1"/>
      <protection locked="0"/>
    </xf>
    <xf numFmtId="0" fontId="4" fillId="0" borderId="16" xfId="0" applyFont="1" applyFill="1" applyBorder="1" applyAlignment="1" applyProtection="1">
      <alignment vertical="top" wrapText="1"/>
      <protection locked="0"/>
    </xf>
    <xf numFmtId="0" fontId="4" fillId="0" borderId="29" xfId="0" applyFont="1" applyFill="1" applyBorder="1" applyAlignment="1" applyProtection="1">
      <alignment horizontal="left" vertical="top" wrapText="1"/>
      <protection locked="0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164" fontId="4" fillId="0" borderId="16" xfId="0" applyNumberFormat="1" applyFont="1" applyFill="1" applyBorder="1" applyAlignment="1" applyProtection="1">
      <alignment wrapText="1"/>
      <protection hidden="1"/>
    </xf>
    <xf numFmtId="0" fontId="10" fillId="0" borderId="18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center" wrapText="1"/>
    </xf>
    <xf numFmtId="0" fontId="10" fillId="0" borderId="27" xfId="0" applyFont="1" applyFill="1" applyBorder="1" applyAlignment="1" applyProtection="1">
      <alignment horizontal="right" vertical="top" wrapText="1"/>
      <protection locked="0"/>
    </xf>
    <xf numFmtId="0" fontId="0" fillId="0" borderId="0" xfId="0" applyFill="1"/>
    <xf numFmtId="165" fontId="3" fillId="0" borderId="3" xfId="1" applyNumberFormat="1" applyFont="1" applyFill="1" applyBorder="1" applyAlignment="1" applyProtection="1">
      <alignment horizontal="center" vertical="center" wrapText="1"/>
    </xf>
    <xf numFmtId="165" fontId="9" fillId="0" borderId="16" xfId="1" applyNumberFormat="1" applyFont="1" applyFill="1" applyBorder="1" applyAlignment="1" applyProtection="1">
      <alignment vertical="top" wrapText="1"/>
      <protection locked="0"/>
    </xf>
    <xf numFmtId="164" fontId="9" fillId="0" borderId="16" xfId="1" applyNumberFormat="1" applyFont="1" applyFill="1" applyBorder="1" applyAlignment="1" applyProtection="1">
      <alignment horizontal="center" wrapText="1"/>
      <protection locked="0"/>
    </xf>
    <xf numFmtId="3" fontId="9" fillId="0" borderId="15" xfId="1" applyNumberFormat="1" applyFont="1" applyFill="1" applyBorder="1" applyProtection="1">
      <protection locked="0"/>
    </xf>
    <xf numFmtId="164" fontId="9" fillId="0" borderId="16" xfId="1" applyNumberFormat="1" applyFont="1" applyFill="1" applyBorder="1" applyAlignment="1" applyProtection="1">
      <alignment horizontal="center"/>
      <protection locked="0"/>
    </xf>
    <xf numFmtId="165" fontId="9" fillId="0" borderId="9" xfId="1" applyNumberFormat="1" applyFont="1" applyFill="1" applyBorder="1" applyAlignment="1" applyProtection="1">
      <alignment vertical="top" wrapText="1"/>
      <protection locked="0"/>
    </xf>
    <xf numFmtId="3" fontId="9" fillId="0" borderId="11" xfId="1" applyNumberFormat="1" applyFont="1" applyFill="1" applyBorder="1" applyProtection="1">
      <protection locked="0"/>
    </xf>
    <xf numFmtId="3" fontId="12" fillId="0" borderId="15" xfId="1" applyNumberFormat="1" applyFont="1" applyFill="1" applyBorder="1" applyProtection="1">
      <protection locked="0"/>
    </xf>
    <xf numFmtId="0" fontId="2" fillId="0" borderId="0" xfId="0" applyFont="1"/>
    <xf numFmtId="164" fontId="5" fillId="0" borderId="34" xfId="1" applyNumberFormat="1" applyFont="1" applyFill="1" applyBorder="1" applyAlignment="1" applyProtection="1">
      <protection hidden="1"/>
    </xf>
    <xf numFmtId="164" fontId="9" fillId="0" borderId="16" xfId="1" applyNumberFormat="1" applyFont="1" applyFill="1" applyBorder="1" applyProtection="1"/>
    <xf numFmtId="0" fontId="17" fillId="0" borderId="22" xfId="0" applyFont="1" applyFill="1" applyBorder="1" applyAlignment="1" applyProtection="1">
      <alignment horizontal="right" vertical="top" wrapText="1"/>
      <protection locked="0"/>
    </xf>
    <xf numFmtId="3" fontId="3" fillId="0" borderId="3" xfId="0" applyNumberFormat="1" applyFont="1" applyFill="1" applyBorder="1" applyAlignment="1" applyProtection="1">
      <alignment horizontal="center" vertical="center" wrapText="1"/>
    </xf>
    <xf numFmtId="1" fontId="9" fillId="0" borderId="7" xfId="1" quotePrefix="1" applyNumberFormat="1" applyFont="1" applyFill="1" applyBorder="1" applyAlignment="1" applyProtection="1">
      <alignment horizontal="center" vertical="top" wrapText="1"/>
      <protection locked="0"/>
    </xf>
    <xf numFmtId="164" fontId="9" fillId="0" borderId="9" xfId="1" applyNumberFormat="1" applyFont="1" applyFill="1" applyBorder="1" applyAlignment="1" applyProtection="1">
      <alignment horizontal="center" wrapText="1"/>
      <protection locked="0"/>
    </xf>
    <xf numFmtId="164" fontId="9" fillId="0" borderId="9" xfId="1" applyNumberFormat="1" applyFont="1" applyFill="1" applyBorder="1" applyProtection="1"/>
    <xf numFmtId="1" fontId="9" fillId="0" borderId="17" xfId="1" quotePrefix="1" applyNumberFormat="1" applyFont="1" applyFill="1" applyBorder="1" applyAlignment="1" applyProtection="1">
      <alignment horizontal="center" vertical="top" wrapText="1"/>
      <protection locked="0"/>
    </xf>
    <xf numFmtId="164" fontId="17" fillId="0" borderId="21" xfId="1" applyNumberFormat="1" applyFont="1" applyFill="1" applyBorder="1" applyProtection="1">
      <protection hidden="1"/>
    </xf>
    <xf numFmtId="1" fontId="9" fillId="0" borderId="7" xfId="1" applyNumberFormat="1" applyFont="1" applyFill="1" applyBorder="1" applyAlignment="1" applyProtection="1">
      <alignment horizontal="center" vertical="top" wrapText="1"/>
      <protection locked="0"/>
    </xf>
    <xf numFmtId="1" fontId="9" fillId="0" borderId="17" xfId="1" applyNumberFormat="1" applyFont="1" applyFill="1" applyBorder="1" applyAlignment="1" applyProtection="1">
      <alignment horizontal="center" vertical="top" wrapText="1"/>
      <protection locked="0"/>
    </xf>
    <xf numFmtId="164" fontId="19" fillId="0" borderId="21" xfId="1" applyNumberFormat="1" applyFont="1" applyFill="1" applyBorder="1" applyProtection="1">
      <protection hidden="1"/>
    </xf>
    <xf numFmtId="164" fontId="19" fillId="0" borderId="21" xfId="1" applyNumberFormat="1" applyFont="1" applyFill="1" applyBorder="1" applyProtection="1"/>
    <xf numFmtId="1" fontId="3" fillId="0" borderId="1" xfId="0" applyNumberFormat="1" applyFont="1" applyFill="1" applyBorder="1" applyAlignment="1" applyProtection="1">
      <alignment horizontal="center" vertical="center" wrapText="1"/>
    </xf>
    <xf numFmtId="164" fontId="4" fillId="0" borderId="16" xfId="1" applyNumberFormat="1" applyFont="1" applyFill="1" applyBorder="1" applyProtection="1"/>
    <xf numFmtId="164" fontId="6" fillId="0" borderId="10" xfId="0" applyNumberFormat="1" applyFont="1" applyFill="1" applyBorder="1" applyAlignment="1" applyProtection="1">
      <alignment wrapText="1"/>
      <protection locked="0"/>
    </xf>
    <xf numFmtId="164" fontId="2" fillId="0" borderId="11" xfId="0" applyNumberFormat="1" applyFont="1" applyFill="1" applyBorder="1"/>
    <xf numFmtId="164" fontId="2" fillId="0" borderId="15" xfId="0" applyNumberFormat="1" applyFont="1" applyFill="1" applyBorder="1"/>
    <xf numFmtId="164" fontId="17" fillId="0" borderId="22" xfId="0" applyNumberFormat="1" applyFont="1" applyFill="1" applyBorder="1" applyAlignment="1" applyProtection="1">
      <alignment wrapText="1"/>
      <protection locked="0"/>
    </xf>
    <xf numFmtId="164" fontId="18" fillId="0" borderId="24" xfId="0" applyNumberFormat="1" applyFont="1" applyFill="1" applyBorder="1"/>
    <xf numFmtId="164" fontId="10" fillId="0" borderId="22" xfId="0" applyNumberFormat="1" applyFont="1" applyFill="1" applyBorder="1" applyAlignment="1" applyProtection="1">
      <alignment wrapText="1"/>
      <protection locked="0"/>
    </xf>
    <xf numFmtId="164" fontId="20" fillId="0" borderId="15" xfId="0" applyNumberFormat="1" applyFont="1" applyFill="1" applyBorder="1"/>
    <xf numFmtId="164" fontId="4" fillId="0" borderId="10" xfId="0" applyNumberFormat="1" applyFont="1" applyFill="1" applyBorder="1" applyAlignment="1" applyProtection="1">
      <alignment wrapText="1"/>
      <protection hidden="1"/>
    </xf>
    <xf numFmtId="164" fontId="4" fillId="0" borderId="10" xfId="0" applyNumberFormat="1" applyFont="1" applyFill="1" applyBorder="1" applyAlignment="1" applyProtection="1">
      <alignment wrapText="1"/>
      <protection locked="0"/>
    </xf>
    <xf numFmtId="164" fontId="4" fillId="0" borderId="14" xfId="0" applyNumberFormat="1" applyFont="1" applyFill="1" applyBorder="1" applyAlignment="1" applyProtection="1">
      <alignment wrapText="1"/>
      <protection hidden="1"/>
    </xf>
    <xf numFmtId="164" fontId="4" fillId="0" borderId="27" xfId="0" applyNumberFormat="1" applyFont="1" applyFill="1" applyBorder="1" applyAlignment="1" applyProtection="1">
      <alignment wrapText="1"/>
      <protection locked="0"/>
    </xf>
    <xf numFmtId="164" fontId="4" fillId="0" borderId="27" xfId="0" applyNumberFormat="1" applyFont="1" applyFill="1" applyBorder="1" applyAlignment="1" applyProtection="1">
      <alignment wrapText="1"/>
      <protection hidden="1"/>
    </xf>
    <xf numFmtId="0" fontId="11" fillId="0" borderId="33" xfId="0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 applyProtection="1">
      <alignment wrapText="1"/>
      <protection hidden="1"/>
    </xf>
    <xf numFmtId="164" fontId="4" fillId="0" borderId="14" xfId="0" applyNumberFormat="1" applyFont="1" applyFill="1" applyBorder="1" applyAlignment="1" applyProtection="1">
      <alignment wrapText="1"/>
      <protection locked="0"/>
    </xf>
    <xf numFmtId="164" fontId="7" fillId="0" borderId="20" xfId="0" applyNumberFormat="1" applyFont="1" applyFill="1" applyBorder="1" applyAlignment="1" applyProtection="1">
      <alignment wrapText="1"/>
      <protection hidden="1"/>
    </xf>
    <xf numFmtId="164" fontId="7" fillId="0" borderId="27" xfId="0" applyNumberFormat="1" applyFont="1" applyFill="1" applyBorder="1" applyAlignment="1" applyProtection="1">
      <alignment wrapText="1"/>
      <protection locked="0"/>
    </xf>
    <xf numFmtId="3" fontId="9" fillId="0" borderId="16" xfId="1" applyNumberFormat="1" applyFont="1" applyFill="1" applyBorder="1" applyProtection="1">
      <protection locked="0"/>
    </xf>
    <xf numFmtId="3" fontId="9" fillId="0" borderId="9" xfId="1" applyNumberFormat="1" applyFont="1" applyFill="1" applyBorder="1" applyProtection="1">
      <protection locked="0"/>
    </xf>
    <xf numFmtId="164" fontId="17" fillId="0" borderId="24" xfId="1" applyNumberFormat="1" applyFont="1" applyFill="1" applyBorder="1" applyProtection="1">
      <protection hidden="1"/>
    </xf>
    <xf numFmtId="164" fontId="19" fillId="0" borderId="24" xfId="1" applyNumberFormat="1" applyFont="1" applyFill="1" applyBorder="1" applyProtection="1">
      <protection hidden="1"/>
    </xf>
    <xf numFmtId="164" fontId="2" fillId="0" borderId="16" xfId="0" applyNumberFormat="1" applyFont="1" applyFill="1" applyBorder="1"/>
    <xf numFmtId="164" fontId="13" fillId="0" borderId="34" xfId="0" applyNumberFormat="1" applyFont="1" applyFill="1" applyBorder="1"/>
    <xf numFmtId="0" fontId="5" fillId="0" borderId="34" xfId="0" applyFont="1" applyFill="1" applyBorder="1" applyAlignment="1" applyProtection="1">
      <alignment horizontal="right" vertical="top" wrapText="1"/>
      <protection locked="0"/>
    </xf>
    <xf numFmtId="164" fontId="5" fillId="0" borderId="34" xfId="0" applyNumberFormat="1" applyFont="1" applyFill="1" applyBorder="1" applyAlignment="1" applyProtection="1">
      <alignment vertical="center" wrapText="1"/>
      <protection locked="0"/>
    </xf>
    <xf numFmtId="0" fontId="6" fillId="0" borderId="7" xfId="0" quotePrefix="1" applyFont="1" applyFill="1" applyBorder="1" applyAlignment="1" applyProtection="1">
      <alignment horizontal="center" vertical="top" wrapText="1"/>
      <protection locked="0"/>
    </xf>
    <xf numFmtId="164" fontId="2" fillId="0" borderId="9" xfId="0" applyNumberFormat="1" applyFont="1" applyFill="1" applyBorder="1"/>
    <xf numFmtId="0" fontId="6" fillId="0" borderId="17" xfId="0" quotePrefix="1" applyFont="1" applyFill="1" applyBorder="1" applyAlignment="1" applyProtection="1">
      <alignment horizontal="center" vertical="top" wrapText="1"/>
      <protection locked="0"/>
    </xf>
    <xf numFmtId="0" fontId="4" fillId="0" borderId="17" xfId="0" quotePrefix="1" applyFont="1" applyFill="1" applyBorder="1" applyAlignment="1" applyProtection="1">
      <alignment horizontal="center" vertical="top" wrapText="1"/>
      <protection locked="0"/>
    </xf>
    <xf numFmtId="0" fontId="4" fillId="0" borderId="28" xfId="0" applyFont="1" applyFill="1" applyBorder="1" applyAlignment="1" applyProtection="1">
      <alignment horizontal="center" vertical="top" wrapText="1"/>
      <protection locked="0"/>
    </xf>
    <xf numFmtId="0" fontId="4" fillId="0" borderId="7" xfId="0" quotePrefix="1" applyFont="1" applyFill="1" applyBorder="1" applyAlignment="1" applyProtection="1">
      <alignment horizontal="center" vertical="top" wrapText="1"/>
      <protection locked="0"/>
    </xf>
    <xf numFmtId="0" fontId="4" fillId="0" borderId="36" xfId="0" applyFont="1" applyFill="1" applyBorder="1" applyAlignment="1" applyProtection="1">
      <alignment horizontal="center" vertical="top" wrapText="1"/>
      <protection locked="0"/>
    </xf>
    <xf numFmtId="0" fontId="4" fillId="0" borderId="37" xfId="0" applyFont="1" applyFill="1" applyBorder="1" applyAlignment="1" applyProtection="1">
      <alignment horizontal="center" vertical="top" wrapText="1"/>
      <protection locked="0"/>
    </xf>
    <xf numFmtId="0" fontId="4" fillId="0" borderId="38" xfId="0" quotePrefix="1" applyFont="1" applyFill="1" applyBorder="1" applyAlignment="1" applyProtection="1">
      <alignment horizontal="center" vertical="top" wrapText="1"/>
      <protection locked="0"/>
    </xf>
    <xf numFmtId="0" fontId="4" fillId="0" borderId="17" xfId="0" applyFont="1" applyFill="1" applyBorder="1" applyAlignment="1" applyProtection="1">
      <alignment horizontal="center" vertical="top" wrapText="1"/>
      <protection locked="0"/>
    </xf>
    <xf numFmtId="0" fontId="4" fillId="0" borderId="38" xfId="0" applyFont="1" applyFill="1" applyBorder="1" applyAlignment="1" applyProtection="1">
      <alignment horizontal="center" vertical="top" wrapText="1"/>
      <protection locked="0"/>
    </xf>
    <xf numFmtId="0" fontId="4" fillId="0" borderId="7" xfId="0" applyFont="1" applyFill="1" applyBorder="1" applyAlignment="1" applyProtection="1">
      <alignment horizontal="center" vertical="top" wrapText="1"/>
      <protection locked="0"/>
    </xf>
    <xf numFmtId="0" fontId="4" fillId="0" borderId="40" xfId="0" quotePrefix="1" applyFont="1" applyFill="1" applyBorder="1" applyAlignment="1" applyProtection="1">
      <alignment horizontal="center" vertical="top" wrapText="1"/>
      <protection locked="0"/>
    </xf>
    <xf numFmtId="0" fontId="4" fillId="0" borderId="28" xfId="0" quotePrefix="1" applyFont="1" applyFill="1" applyBorder="1" applyAlignment="1" applyProtection="1">
      <alignment horizontal="center" vertical="top" wrapText="1"/>
      <protection locked="0"/>
    </xf>
    <xf numFmtId="0" fontId="8" fillId="0" borderId="37" xfId="0" quotePrefix="1" applyFont="1" applyFill="1" applyBorder="1" applyAlignment="1" applyProtection="1">
      <alignment horizontal="center" vertical="top" wrapText="1"/>
      <protection locked="0"/>
    </xf>
    <xf numFmtId="164" fontId="19" fillId="0" borderId="24" xfId="1" applyNumberFormat="1" applyFont="1" applyFill="1" applyBorder="1" applyProtection="1"/>
    <xf numFmtId="164" fontId="17" fillId="0" borderId="24" xfId="0" applyNumberFormat="1" applyFont="1" applyFill="1" applyBorder="1" applyAlignment="1" applyProtection="1">
      <alignment wrapText="1"/>
      <protection locked="0"/>
    </xf>
    <xf numFmtId="164" fontId="4" fillId="0" borderId="13" xfId="0" applyNumberFormat="1" applyFont="1" applyFill="1" applyBorder="1" applyAlignment="1" applyProtection="1">
      <alignment wrapText="1"/>
      <protection hidden="1"/>
    </xf>
    <xf numFmtId="164" fontId="2" fillId="0" borderId="13" xfId="0" applyNumberFormat="1" applyFont="1" applyFill="1" applyBorder="1"/>
    <xf numFmtId="164" fontId="2" fillId="0" borderId="41" xfId="0" applyNumberFormat="1" applyFont="1" applyFill="1" applyBorder="1"/>
    <xf numFmtId="164" fontId="10" fillId="0" borderId="24" xfId="0" applyNumberFormat="1" applyFont="1" applyFill="1" applyBorder="1" applyAlignment="1" applyProtection="1">
      <alignment wrapText="1"/>
      <protection locked="0"/>
    </xf>
    <xf numFmtId="164" fontId="17" fillId="0" borderId="30" xfId="0" applyNumberFormat="1" applyFont="1" applyFill="1" applyBorder="1" applyAlignment="1" applyProtection="1">
      <alignment wrapText="1"/>
      <protection locked="0"/>
    </xf>
    <xf numFmtId="0" fontId="4" fillId="0" borderId="42" xfId="0" applyFont="1" applyFill="1" applyBorder="1" applyAlignment="1" applyProtection="1">
      <alignment horizontal="center" vertical="top" wrapText="1"/>
      <protection locked="0"/>
    </xf>
    <xf numFmtId="0" fontId="10" fillId="0" borderId="43" xfId="0" applyFont="1" applyFill="1" applyBorder="1" applyAlignment="1" applyProtection="1">
      <alignment horizontal="right" vertical="top" wrapText="1"/>
      <protection locked="0"/>
    </xf>
    <xf numFmtId="164" fontId="10" fillId="0" borderId="13" xfId="0" applyNumberFormat="1" applyFont="1" applyFill="1" applyBorder="1" applyAlignment="1" applyProtection="1">
      <alignment wrapText="1"/>
      <protection locked="0"/>
    </xf>
    <xf numFmtId="164" fontId="10" fillId="0" borderId="41" xfId="0" applyNumberFormat="1" applyFont="1" applyFill="1" applyBorder="1" applyAlignment="1" applyProtection="1">
      <alignment wrapText="1"/>
      <protection locked="0"/>
    </xf>
    <xf numFmtId="0" fontId="10" fillId="0" borderId="16" xfId="0" applyFont="1" applyFill="1" applyBorder="1" applyAlignment="1" applyProtection="1">
      <alignment horizontal="right" vertical="top" wrapText="1"/>
      <protection locked="0"/>
    </xf>
    <xf numFmtId="164" fontId="10" fillId="0" borderId="21" xfId="0" applyNumberFormat="1" applyFont="1" applyFill="1" applyBorder="1" applyAlignment="1" applyProtection="1">
      <alignment wrapText="1"/>
      <protection locked="0"/>
    </xf>
    <xf numFmtId="0" fontId="4" fillId="0" borderId="31" xfId="0" applyFont="1" applyFill="1" applyBorder="1" applyAlignment="1" applyProtection="1">
      <alignment horizontal="center" vertical="top" wrapText="1"/>
      <protection locked="0"/>
    </xf>
    <xf numFmtId="3" fontId="4" fillId="0" borderId="16" xfId="1" applyNumberFormat="1" applyFont="1" applyFill="1" applyBorder="1" applyProtection="1">
      <protection locked="0"/>
    </xf>
    <xf numFmtId="164" fontId="9" fillId="0" borderId="9" xfId="1" applyNumberFormat="1" applyFont="1" applyFill="1" applyBorder="1" applyAlignment="1" applyProtection="1">
      <alignment horizontal="right"/>
      <protection locked="0"/>
    </xf>
    <xf numFmtId="164" fontId="9" fillId="0" borderId="16" xfId="1" applyNumberFormat="1" applyFont="1" applyFill="1" applyBorder="1" applyAlignment="1" applyProtection="1">
      <alignment horizontal="right"/>
      <protection locked="0"/>
    </xf>
    <xf numFmtId="164" fontId="9" fillId="0" borderId="16" xfId="1" applyNumberFormat="1" applyFont="1" applyFill="1" applyBorder="1" applyAlignment="1" applyProtection="1">
      <alignment horizontal="center"/>
    </xf>
    <xf numFmtId="164" fontId="9" fillId="0" borderId="9" xfId="1" applyNumberFormat="1" applyFont="1" applyFill="1" applyBorder="1" applyAlignment="1" applyProtection="1">
      <alignment horizontal="right" wrapText="1"/>
      <protection locked="0"/>
    </xf>
    <xf numFmtId="164" fontId="9" fillId="0" borderId="16" xfId="1" applyNumberFormat="1" applyFont="1" applyFill="1" applyBorder="1" applyAlignment="1" applyProtection="1">
      <alignment horizontal="right" wrapText="1"/>
      <protection locked="0"/>
    </xf>
    <xf numFmtId="164" fontId="4" fillId="0" borderId="9" xfId="1" applyNumberFormat="1" applyFont="1" applyFill="1" applyBorder="1" applyAlignment="1" applyProtection="1">
      <alignment horizontal="right" wrapText="1"/>
      <protection locked="0"/>
    </xf>
    <xf numFmtId="164" fontId="4" fillId="0" borderId="16" xfId="1" applyNumberFormat="1" applyFont="1" applyFill="1" applyBorder="1" applyAlignment="1" applyProtection="1">
      <alignment horizontal="right" wrapText="1"/>
      <protection locked="0"/>
    </xf>
    <xf numFmtId="164" fontId="4" fillId="0" borderId="45" xfId="0" applyNumberFormat="1" applyFont="1" applyFill="1" applyBorder="1" applyAlignment="1" applyProtection="1">
      <alignment wrapText="1"/>
      <protection hidden="1"/>
    </xf>
    <xf numFmtId="164" fontId="4" fillId="0" borderId="27" xfId="0" applyNumberFormat="1" applyFont="1" applyFill="1" applyBorder="1" applyAlignment="1" applyProtection="1">
      <alignment horizontal="center" wrapText="1"/>
      <protection locked="0"/>
    </xf>
    <xf numFmtId="0" fontId="4" fillId="0" borderId="20" xfId="0" applyFont="1" applyFill="1" applyBorder="1" applyAlignment="1" applyProtection="1">
      <alignment horizontal="left" vertical="top" wrapText="1"/>
      <protection locked="0"/>
    </xf>
    <xf numFmtId="164" fontId="4" fillId="0" borderId="20" xfId="0" applyNumberFormat="1" applyFont="1" applyFill="1" applyBorder="1" applyAlignment="1" applyProtection="1">
      <alignment wrapText="1"/>
      <protection hidden="1"/>
    </xf>
    <xf numFmtId="164" fontId="4" fillId="0" borderId="20" xfId="0" applyNumberFormat="1" applyFont="1" applyFill="1" applyBorder="1" applyAlignment="1" applyProtection="1">
      <alignment horizontal="center" wrapText="1"/>
      <protection locked="0"/>
    </xf>
    <xf numFmtId="164" fontId="4" fillId="0" borderId="10" xfId="0" applyNumberFormat="1" applyFont="1" applyFill="1" applyBorder="1" applyAlignment="1" applyProtection="1">
      <alignment horizontal="center" wrapText="1"/>
      <protection locked="0"/>
    </xf>
    <xf numFmtId="164" fontId="2" fillId="0" borderId="11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164" fontId="2" fillId="0" borderId="46" xfId="0" applyNumberFormat="1" applyFont="1" applyFill="1" applyBorder="1"/>
    <xf numFmtId="164" fontId="2" fillId="0" borderId="32" xfId="0" applyNumberFormat="1" applyFont="1" applyBorder="1"/>
    <xf numFmtId="164" fontId="2" fillId="0" borderId="0" xfId="0" applyNumberFormat="1" applyFont="1"/>
    <xf numFmtId="3" fontId="9" fillId="0" borderId="15" xfId="1" applyNumberFormat="1" applyFont="1" applyFill="1" applyBorder="1" applyAlignment="1" applyProtection="1">
      <alignment horizontal="center"/>
      <protection locked="0"/>
    </xf>
    <xf numFmtId="164" fontId="9" fillId="0" borderId="9" xfId="1" applyNumberFormat="1" applyFont="1" applyFill="1" applyBorder="1" applyProtection="1">
      <protection locked="0"/>
    </xf>
    <xf numFmtId="0" fontId="2" fillId="0" borderId="0" xfId="0" applyFont="1"/>
    <xf numFmtId="0" fontId="14" fillId="0" borderId="0" xfId="0" applyFont="1"/>
    <xf numFmtId="0" fontId="2" fillId="0" borderId="25" xfId="0" applyFont="1" applyBorder="1"/>
    <xf numFmtId="0" fontId="2" fillId="0" borderId="4" xfId="0" applyFont="1" applyBorder="1"/>
    <xf numFmtId="0" fontId="2" fillId="0" borderId="26" xfId="0" applyFont="1" applyBorder="1"/>
    <xf numFmtId="165" fontId="19" fillId="0" borderId="28" xfId="1" applyNumberFormat="1" applyFont="1" applyFill="1" applyBorder="1" applyAlignment="1" applyProtection="1">
      <alignment horizontal="right" vertical="top" wrapText="1"/>
      <protection locked="0"/>
    </xf>
    <xf numFmtId="165" fontId="19" fillId="0" borderId="21" xfId="1" applyNumberFormat="1" applyFont="1" applyFill="1" applyBorder="1" applyAlignment="1" applyProtection="1">
      <alignment horizontal="right" vertical="top" wrapText="1"/>
      <protection locked="0"/>
    </xf>
    <xf numFmtId="165" fontId="16" fillId="0" borderId="5" xfId="1" applyNumberFormat="1" applyFont="1" applyFill="1" applyBorder="1" applyAlignment="1" applyProtection="1">
      <alignment horizontal="right" wrapText="1"/>
    </xf>
    <xf numFmtId="165" fontId="16" fillId="0" borderId="6" xfId="1" applyNumberFormat="1" applyFont="1" applyFill="1" applyBorder="1" applyAlignment="1" applyProtection="1">
      <alignment horizontal="right" wrapText="1"/>
    </xf>
    <xf numFmtId="165" fontId="3" fillId="0" borderId="25" xfId="1" applyNumberFormat="1" applyFont="1" applyFill="1" applyBorder="1" applyAlignment="1" applyProtection="1">
      <alignment vertical="center" wrapText="1"/>
    </xf>
    <xf numFmtId="165" fontId="3" fillId="0" borderId="26" xfId="1" applyNumberFormat="1" applyFont="1" applyFill="1" applyBorder="1" applyAlignment="1" applyProtection="1">
      <alignment vertical="center" wrapText="1"/>
    </xf>
    <xf numFmtId="165" fontId="3" fillId="0" borderId="4" xfId="1" applyNumberFormat="1" applyFont="1" applyFill="1" applyBorder="1" applyAlignment="1" applyProtection="1">
      <alignment vertical="center" wrapText="1"/>
    </xf>
    <xf numFmtId="0" fontId="3" fillId="0" borderId="25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25" xfId="0" applyFont="1" applyFill="1" applyBorder="1" applyAlignment="1" applyProtection="1">
      <alignment horizontal="left" vertical="top" wrapText="1"/>
      <protection locked="0"/>
    </xf>
    <xf numFmtId="0" fontId="3" fillId="0" borderId="26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Fill="1" applyBorder="1" applyAlignment="1" applyProtection="1">
      <alignment horizontal="left" vertical="top" wrapText="1"/>
      <protection locked="0"/>
    </xf>
    <xf numFmtId="165" fontId="3" fillId="0" borderId="25" xfId="1" applyNumberFormat="1" applyFont="1" applyFill="1" applyBorder="1" applyAlignment="1" applyProtection="1">
      <alignment horizontal="left" vertical="center" wrapText="1"/>
    </xf>
    <xf numFmtId="165" fontId="3" fillId="0" borderId="26" xfId="1" applyNumberFormat="1" applyFont="1" applyFill="1" applyBorder="1" applyAlignment="1" applyProtection="1">
      <alignment horizontal="left" vertical="center" wrapText="1"/>
    </xf>
    <xf numFmtId="165" fontId="3" fillId="0" borderId="4" xfId="1" applyNumberFormat="1" applyFont="1" applyFill="1" applyBorder="1" applyAlignment="1" applyProtection="1">
      <alignment horizontal="left" vertical="center" wrapText="1"/>
    </xf>
    <xf numFmtId="165" fontId="3" fillId="0" borderId="25" xfId="1" applyNumberFormat="1" applyFont="1" applyFill="1" applyBorder="1" applyAlignment="1" applyProtection="1">
      <alignment horizontal="left" vertical="top" wrapText="1"/>
    </xf>
    <xf numFmtId="165" fontId="3" fillId="0" borderId="26" xfId="1" applyNumberFormat="1" applyFont="1" applyFill="1" applyBorder="1" applyAlignment="1" applyProtection="1">
      <alignment horizontal="left" vertical="top" wrapText="1"/>
    </xf>
    <xf numFmtId="165" fontId="3" fillId="0" borderId="4" xfId="1" applyNumberFormat="1" applyFont="1" applyFill="1" applyBorder="1" applyAlignment="1" applyProtection="1">
      <alignment horizontal="left" vertical="top" wrapText="1"/>
    </xf>
    <xf numFmtId="165" fontId="3" fillId="0" borderId="25" xfId="1" applyNumberFormat="1" applyFont="1" applyFill="1" applyBorder="1" applyAlignment="1" applyProtection="1">
      <alignment vertical="top" wrapText="1"/>
    </xf>
    <xf numFmtId="165" fontId="3" fillId="0" borderId="26" xfId="1" applyNumberFormat="1" applyFont="1" applyFill="1" applyBorder="1" applyAlignment="1" applyProtection="1">
      <alignment vertical="top" wrapText="1"/>
    </xf>
    <xf numFmtId="165" fontId="3" fillId="0" borderId="4" xfId="1" applyNumberFormat="1" applyFont="1" applyFill="1" applyBorder="1" applyAlignment="1" applyProtection="1">
      <alignment vertical="top" wrapText="1"/>
    </xf>
    <xf numFmtId="0" fontId="3" fillId="0" borderId="25" xfId="0" applyFont="1" applyFill="1" applyBorder="1" applyAlignment="1" applyProtection="1">
      <alignment horizontal="left" vertical="top" wrapText="1"/>
    </xf>
    <xf numFmtId="0" fontId="3" fillId="0" borderId="26" xfId="0" applyFont="1" applyFill="1" applyBorder="1" applyAlignment="1" applyProtection="1">
      <alignment horizontal="left" vertical="top" wrapText="1"/>
    </xf>
    <xf numFmtId="0" fontId="3" fillId="0" borderId="4" xfId="0" applyFont="1" applyFill="1" applyBorder="1" applyAlignment="1" applyProtection="1">
      <alignment horizontal="left" vertical="top" wrapText="1"/>
    </xf>
    <xf numFmtId="0" fontId="3" fillId="0" borderId="25" xfId="0" applyFont="1" applyFill="1" applyBorder="1" applyAlignment="1" applyProtection="1">
      <alignment vertical="top" wrapText="1"/>
    </xf>
    <xf numFmtId="0" fontId="3" fillId="0" borderId="26" xfId="0" applyFont="1" applyFill="1" applyBorder="1" applyAlignment="1" applyProtection="1">
      <alignment vertical="top" wrapText="1"/>
    </xf>
    <xf numFmtId="0" fontId="3" fillId="0" borderId="4" xfId="0" applyFont="1" applyFill="1" applyBorder="1" applyAlignment="1" applyProtection="1">
      <alignment vertical="top" wrapText="1"/>
    </xf>
    <xf numFmtId="0" fontId="3" fillId="0" borderId="25" xfId="0" applyFont="1" applyFill="1" applyBorder="1" applyAlignment="1" applyProtection="1">
      <alignment wrapText="1"/>
    </xf>
    <xf numFmtId="0" fontId="3" fillId="0" borderId="26" xfId="0" applyFont="1" applyFill="1" applyBorder="1" applyAlignment="1" applyProtection="1">
      <alignment wrapText="1"/>
    </xf>
    <xf numFmtId="0" fontId="3" fillId="0" borderId="4" xfId="0" applyFont="1" applyFill="1" applyBorder="1" applyAlignment="1" applyProtection="1">
      <alignment wrapText="1"/>
    </xf>
    <xf numFmtId="0" fontId="6" fillId="0" borderId="44" xfId="0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6" fillId="0" borderId="31" xfId="0" applyFont="1" applyFill="1" applyBorder="1" applyAlignment="1" applyProtection="1">
      <alignment horizontal="left" vertical="top" wrapText="1"/>
      <protection locked="0"/>
    </xf>
    <xf numFmtId="0" fontId="6" fillId="0" borderId="18" xfId="0" applyFont="1" applyFill="1" applyBorder="1" applyAlignment="1" applyProtection="1">
      <alignment horizontal="left" vertical="top" wrapText="1"/>
      <protection locked="0"/>
    </xf>
    <xf numFmtId="0" fontId="6" fillId="0" borderId="35" xfId="0" applyFont="1" applyFill="1" applyBorder="1" applyAlignment="1" applyProtection="1">
      <alignment horizontal="left" vertical="top" wrapText="1"/>
      <protection locked="0"/>
    </xf>
    <xf numFmtId="0" fontId="6" fillId="0" borderId="8" xfId="0" applyFont="1" applyFill="1" applyBorder="1" applyAlignment="1" applyProtection="1">
      <alignment horizontal="left" vertical="top" wrapText="1"/>
      <protection locked="0"/>
    </xf>
    <xf numFmtId="0" fontId="17" fillId="0" borderId="39" xfId="0" applyFont="1" applyFill="1" applyBorder="1" applyAlignment="1" applyProtection="1">
      <alignment horizontal="right" vertical="top" wrapText="1"/>
      <protection locked="0"/>
    </xf>
    <xf numFmtId="0" fontId="17" fillId="0" borderId="23" xfId="0" applyFont="1" applyFill="1" applyBorder="1" applyAlignment="1" applyProtection="1">
      <alignment horizontal="right" vertical="top" wrapText="1"/>
      <protection locked="0"/>
    </xf>
    <xf numFmtId="0" fontId="10" fillId="0" borderId="31" xfId="0" applyFont="1" applyFill="1" applyBorder="1" applyAlignment="1" applyProtection="1">
      <alignment horizontal="right" vertical="top" wrapText="1"/>
      <protection locked="0"/>
    </xf>
    <xf numFmtId="0" fontId="10" fillId="0" borderId="18" xfId="0" applyFont="1" applyFill="1" applyBorder="1" applyAlignment="1" applyProtection="1">
      <alignment horizontal="right" vertical="top" wrapText="1"/>
      <protection locked="0"/>
    </xf>
    <xf numFmtId="164" fontId="2" fillId="0" borderId="16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1"/>
  <sheetViews>
    <sheetView tabSelected="1" zoomScaleNormal="100" workbookViewId="0">
      <selection activeCell="D10" sqref="D10"/>
    </sheetView>
  </sheetViews>
  <sheetFormatPr defaultRowHeight="15.75" x14ac:dyDescent="0.25"/>
  <cols>
    <col min="1" max="1" width="8.5546875" customWidth="1"/>
    <col min="2" max="2" width="39.5546875" customWidth="1"/>
    <col min="3" max="6" width="14.77734375" customWidth="1"/>
  </cols>
  <sheetData>
    <row r="1" spans="1:6" ht="19.5" x14ac:dyDescent="0.25">
      <c r="A1" s="119" t="s">
        <v>171</v>
      </c>
      <c r="B1" s="119"/>
      <c r="C1" s="119"/>
      <c r="D1" s="119"/>
      <c r="E1" s="119"/>
    </row>
    <row r="2" spans="1:6" s="1" customFormat="1" thickBot="1" x14ac:dyDescent="0.25">
      <c r="F2" s="27"/>
    </row>
    <row r="3" spans="1:6" s="1" customFormat="1" ht="30.75" thickBot="1" x14ac:dyDescent="0.25">
      <c r="A3" s="118"/>
      <c r="B3" s="118"/>
      <c r="C3" s="41" t="s">
        <v>128</v>
      </c>
      <c r="D3" s="31" t="s">
        <v>129</v>
      </c>
      <c r="E3" s="55" t="s">
        <v>174</v>
      </c>
      <c r="F3" s="55" t="s">
        <v>175</v>
      </c>
    </row>
    <row r="4" spans="1:6" s="1" customFormat="1" thickBot="1" x14ac:dyDescent="0.25">
      <c r="A4" s="120" t="s">
        <v>183</v>
      </c>
      <c r="B4" s="121"/>
      <c r="C4" s="114">
        <v>6946189</v>
      </c>
      <c r="D4" s="114">
        <v>6406497</v>
      </c>
      <c r="E4" s="114">
        <v>6406497</v>
      </c>
      <c r="F4" s="114"/>
    </row>
    <row r="5" spans="1:6" s="1" customFormat="1" thickBot="1" x14ac:dyDescent="0.25">
      <c r="A5" s="118"/>
      <c r="B5" s="118"/>
      <c r="C5" s="115"/>
      <c r="D5" s="115"/>
      <c r="E5" s="115"/>
      <c r="F5" s="115"/>
    </row>
    <row r="6" spans="1:6" s="1" customFormat="1" thickBot="1" x14ac:dyDescent="0.25">
      <c r="A6" s="120" t="s">
        <v>182</v>
      </c>
      <c r="B6" s="121"/>
      <c r="C6" s="114">
        <v>195494</v>
      </c>
      <c r="D6" s="114">
        <v>126000</v>
      </c>
      <c r="E6" s="114">
        <v>198341</v>
      </c>
      <c r="F6" s="114"/>
    </row>
    <row r="7" spans="1:6" s="1" customFormat="1" thickBot="1" x14ac:dyDescent="0.25">
      <c r="A7" s="118"/>
      <c r="B7" s="118"/>
      <c r="C7" s="115"/>
      <c r="D7" s="115"/>
      <c r="E7" s="115"/>
      <c r="F7" s="115"/>
    </row>
    <row r="8" spans="1:6" s="1" customFormat="1" thickBot="1" x14ac:dyDescent="0.25">
      <c r="A8" s="120" t="s">
        <v>172</v>
      </c>
      <c r="B8" s="121"/>
      <c r="C8" s="114">
        <v>6470492</v>
      </c>
      <c r="D8" s="114">
        <v>6280497</v>
      </c>
      <c r="E8" s="114">
        <v>6280497</v>
      </c>
      <c r="F8" s="114"/>
    </row>
    <row r="9" spans="1:6" s="1" customFormat="1" thickBot="1" x14ac:dyDescent="0.25">
      <c r="A9" s="118"/>
      <c r="B9" s="118"/>
      <c r="C9" s="115"/>
      <c r="D9" s="115"/>
      <c r="E9" s="115"/>
      <c r="F9" s="115"/>
    </row>
    <row r="10" spans="1:6" s="1" customFormat="1" thickBot="1" x14ac:dyDescent="0.25">
      <c r="A10" s="120" t="s">
        <v>184</v>
      </c>
      <c r="B10" s="122"/>
      <c r="C10" s="114">
        <v>6555201</v>
      </c>
      <c r="D10" s="114">
        <v>6293141</v>
      </c>
      <c r="E10" s="114"/>
      <c r="F10" s="114"/>
    </row>
    <row r="11" spans="1:6" s="1" customFormat="1" ht="15" x14ac:dyDescent="0.2">
      <c r="A11" s="118"/>
      <c r="B11" s="118"/>
      <c r="C11" s="115"/>
      <c r="D11" s="115"/>
      <c r="E11" s="115"/>
      <c r="F11" s="115"/>
    </row>
    <row r="12" spans="1:6" s="1" customFormat="1" ht="15" x14ac:dyDescent="0.2">
      <c r="A12" s="118"/>
      <c r="B12" s="118"/>
      <c r="F12" s="27"/>
    </row>
    <row r="13" spans="1:6" s="1" customFormat="1" ht="15" x14ac:dyDescent="0.2">
      <c r="A13" s="118"/>
      <c r="B13" s="118"/>
      <c r="F13" s="27"/>
    </row>
    <row r="14" spans="1:6" ht="19.5" x14ac:dyDescent="0.25">
      <c r="A14" s="119" t="s">
        <v>170</v>
      </c>
      <c r="B14" s="119"/>
      <c r="C14" s="119"/>
      <c r="D14" s="119"/>
      <c r="E14" s="119"/>
    </row>
    <row r="15" spans="1:6" ht="16.5" thickBot="1" x14ac:dyDescent="0.3">
      <c r="A15" s="18"/>
      <c r="B15" s="18"/>
      <c r="C15" s="18"/>
      <c r="D15" s="18"/>
      <c r="E15" s="18"/>
      <c r="F15" s="18"/>
    </row>
    <row r="16" spans="1:6" ht="30.75" thickBot="1" x14ac:dyDescent="0.3">
      <c r="A16" s="3" t="s">
        <v>0</v>
      </c>
      <c r="B16" s="19" t="s">
        <v>1</v>
      </c>
      <c r="C16" s="41" t="s">
        <v>128</v>
      </c>
      <c r="D16" s="31" t="s">
        <v>129</v>
      </c>
      <c r="E16" s="55" t="s">
        <v>174</v>
      </c>
      <c r="F16" s="55" t="s">
        <v>175</v>
      </c>
    </row>
    <row r="17" spans="1:6" ht="16.5" customHeight="1" thickBot="1" x14ac:dyDescent="0.3">
      <c r="A17" s="136" t="s">
        <v>130</v>
      </c>
      <c r="B17" s="137"/>
      <c r="C17" s="137"/>
      <c r="D17" s="137"/>
      <c r="E17" s="137"/>
      <c r="F17" s="138"/>
    </row>
    <row r="18" spans="1:6" x14ac:dyDescent="0.25">
      <c r="A18" s="32"/>
      <c r="B18" s="24" t="s">
        <v>131</v>
      </c>
      <c r="C18" s="101">
        <v>310600</v>
      </c>
      <c r="D18" s="34">
        <v>126000</v>
      </c>
      <c r="E18" s="117">
        <v>126000</v>
      </c>
      <c r="F18" s="25"/>
    </row>
    <row r="19" spans="1:6" x14ac:dyDescent="0.25">
      <c r="A19" s="35"/>
      <c r="B19" s="20" t="s">
        <v>132</v>
      </c>
      <c r="C19" s="102">
        <v>115835</v>
      </c>
      <c r="D19" s="100" t="s">
        <v>179</v>
      </c>
      <c r="E19" s="100" t="s">
        <v>179</v>
      </c>
      <c r="F19" s="116" t="s">
        <v>179</v>
      </c>
    </row>
    <row r="20" spans="1:6" x14ac:dyDescent="0.25">
      <c r="A20" s="35"/>
      <c r="B20" s="20" t="s">
        <v>133</v>
      </c>
      <c r="C20" s="102">
        <v>49262</v>
      </c>
      <c r="D20" s="100" t="s">
        <v>179</v>
      </c>
      <c r="E20" s="100" t="s">
        <v>179</v>
      </c>
      <c r="F20" s="116" t="s">
        <v>179</v>
      </c>
    </row>
    <row r="21" spans="1:6" ht="16.5" thickBot="1" x14ac:dyDescent="0.3">
      <c r="A21" s="123" t="s">
        <v>134</v>
      </c>
      <c r="B21" s="124"/>
      <c r="C21" s="36">
        <f>SUM(C18:C20)</f>
        <v>475697</v>
      </c>
      <c r="D21" s="36">
        <f>SUM(D18:D20)</f>
        <v>126000</v>
      </c>
      <c r="E21" s="36">
        <f>SUM(E18:E20)</f>
        <v>126000</v>
      </c>
      <c r="F21" s="62">
        <f>SUM(F18:F20)</f>
        <v>0</v>
      </c>
    </row>
    <row r="22" spans="1:6" ht="16.5" customHeight="1" thickBot="1" x14ac:dyDescent="0.3">
      <c r="A22" s="139" t="s">
        <v>135</v>
      </c>
      <c r="B22" s="140"/>
      <c r="C22" s="140"/>
      <c r="D22" s="140"/>
      <c r="E22" s="140"/>
      <c r="F22" s="141"/>
    </row>
    <row r="23" spans="1:6" x14ac:dyDescent="0.25">
      <c r="A23" s="37">
        <v>200</v>
      </c>
      <c r="B23" s="24" t="s">
        <v>136</v>
      </c>
      <c r="C23" s="98">
        <v>4011859</v>
      </c>
      <c r="D23" s="34">
        <v>3513497</v>
      </c>
      <c r="E23" s="34">
        <v>3513497</v>
      </c>
      <c r="F23" s="25"/>
    </row>
    <row r="24" spans="1:6" x14ac:dyDescent="0.25">
      <c r="A24" s="38">
        <v>200</v>
      </c>
      <c r="B24" s="20" t="s">
        <v>137</v>
      </c>
      <c r="C24" s="99">
        <v>28589</v>
      </c>
      <c r="D24" s="29">
        <v>75269</v>
      </c>
      <c r="E24" s="29">
        <v>75269</v>
      </c>
      <c r="F24" s="22"/>
    </row>
    <row r="25" spans="1:6" x14ac:dyDescent="0.25">
      <c r="A25" s="38">
        <v>200</v>
      </c>
      <c r="B25" s="20" t="s">
        <v>173</v>
      </c>
      <c r="C25" s="99">
        <v>0</v>
      </c>
      <c r="D25" s="29">
        <v>30361</v>
      </c>
      <c r="E25" s="29">
        <v>30361</v>
      </c>
      <c r="F25" s="22"/>
    </row>
    <row r="26" spans="1:6" x14ac:dyDescent="0.25">
      <c r="A26" s="38">
        <v>200</v>
      </c>
      <c r="B26" s="20" t="s">
        <v>138</v>
      </c>
      <c r="C26" s="99">
        <v>131835</v>
      </c>
      <c r="D26" s="29">
        <v>136510</v>
      </c>
      <c r="E26" s="29">
        <v>136510</v>
      </c>
      <c r="F26" s="22"/>
    </row>
    <row r="27" spans="1:6" x14ac:dyDescent="0.25">
      <c r="A27" s="38">
        <v>200</v>
      </c>
      <c r="B27" s="20" t="s">
        <v>139</v>
      </c>
      <c r="C27" s="99">
        <v>18907</v>
      </c>
      <c r="D27" s="29">
        <v>15966</v>
      </c>
      <c r="E27" s="29">
        <v>15966</v>
      </c>
      <c r="F27" s="22"/>
    </row>
    <row r="28" spans="1:6" x14ac:dyDescent="0.25">
      <c r="A28" s="38" t="s">
        <v>140</v>
      </c>
      <c r="B28" s="20" t="s">
        <v>141</v>
      </c>
      <c r="C28" s="99">
        <v>9200</v>
      </c>
      <c r="D28" s="29">
        <v>4300</v>
      </c>
      <c r="E28" s="29">
        <v>4300</v>
      </c>
      <c r="F28" s="22"/>
    </row>
    <row r="29" spans="1:6" ht="16.5" thickBot="1" x14ac:dyDescent="0.3">
      <c r="A29" s="123" t="s">
        <v>142</v>
      </c>
      <c r="B29" s="124"/>
      <c r="C29" s="39">
        <f>SUM(C23:C28)</f>
        <v>4200390</v>
      </c>
      <c r="D29" s="39">
        <f>SUM(D23:D28)</f>
        <v>3775903</v>
      </c>
      <c r="E29" s="39">
        <f>SUM(E23:E28)</f>
        <v>3775903</v>
      </c>
      <c r="F29" s="63">
        <f>SUM(F23:F28)</f>
        <v>0</v>
      </c>
    </row>
    <row r="30" spans="1:6" ht="16.5" customHeight="1" thickBot="1" x14ac:dyDescent="0.3">
      <c r="A30" s="142" t="s">
        <v>143</v>
      </c>
      <c r="B30" s="143"/>
      <c r="C30" s="143"/>
      <c r="D30" s="143"/>
      <c r="E30" s="143"/>
      <c r="F30" s="144"/>
    </row>
    <row r="31" spans="1:6" x14ac:dyDescent="0.25">
      <c r="A31" s="37">
        <v>200</v>
      </c>
      <c r="B31" s="24" t="s">
        <v>144</v>
      </c>
      <c r="C31" s="103">
        <v>1586766</v>
      </c>
      <c r="D31" s="34">
        <v>1563489</v>
      </c>
      <c r="E31" s="34">
        <v>1563489</v>
      </c>
      <c r="F31" s="25"/>
    </row>
    <row r="32" spans="1:6" x14ac:dyDescent="0.25">
      <c r="A32" s="38">
        <v>200</v>
      </c>
      <c r="B32" s="20" t="s">
        <v>42</v>
      </c>
      <c r="C32" s="104">
        <v>34422</v>
      </c>
      <c r="D32" s="29">
        <v>34715</v>
      </c>
      <c r="E32" s="29">
        <v>34715</v>
      </c>
      <c r="F32" s="22"/>
    </row>
    <row r="33" spans="1:6" x14ac:dyDescent="0.25">
      <c r="A33" s="38">
        <v>200</v>
      </c>
      <c r="B33" s="20" t="s">
        <v>145</v>
      </c>
      <c r="C33" s="104">
        <v>24064</v>
      </c>
      <c r="D33" s="29">
        <v>24064</v>
      </c>
      <c r="E33" s="29">
        <v>24064</v>
      </c>
      <c r="F33" s="22"/>
    </row>
    <row r="34" spans="1:6" ht="16.5" thickBot="1" x14ac:dyDescent="0.3">
      <c r="A34" s="123" t="s">
        <v>146</v>
      </c>
      <c r="B34" s="124"/>
      <c r="C34" s="39">
        <f>SUM(C31:C33)</f>
        <v>1645252</v>
      </c>
      <c r="D34" s="39">
        <f>SUM(D31:D33)</f>
        <v>1622268</v>
      </c>
      <c r="E34" s="39">
        <f>SUM(E31:E33)</f>
        <v>1622268</v>
      </c>
      <c r="F34" s="63">
        <f>SUM(F31:F33)</f>
        <v>0</v>
      </c>
    </row>
    <row r="35" spans="1:6" ht="16.5" customHeight="1" thickBot="1" x14ac:dyDescent="0.3">
      <c r="A35" s="142" t="s">
        <v>147</v>
      </c>
      <c r="B35" s="143"/>
      <c r="C35" s="143"/>
      <c r="D35" s="143"/>
      <c r="E35" s="143"/>
      <c r="F35" s="144"/>
    </row>
    <row r="36" spans="1:6" x14ac:dyDescent="0.25">
      <c r="A36" s="37">
        <v>201</v>
      </c>
      <c r="B36" s="24" t="s">
        <v>148</v>
      </c>
      <c r="C36" s="98">
        <v>60718</v>
      </c>
      <c r="D36" s="34">
        <v>64705</v>
      </c>
      <c r="E36" s="34">
        <v>64705</v>
      </c>
      <c r="F36" s="25"/>
    </row>
    <row r="37" spans="1:6" x14ac:dyDescent="0.25">
      <c r="A37" s="38">
        <v>199</v>
      </c>
      <c r="B37" s="20" t="s">
        <v>149</v>
      </c>
      <c r="C37" s="99">
        <v>25500</v>
      </c>
      <c r="D37" s="29">
        <v>25500</v>
      </c>
      <c r="E37" s="29">
        <v>25500</v>
      </c>
      <c r="F37" s="22"/>
    </row>
    <row r="38" spans="1:6" x14ac:dyDescent="0.25">
      <c r="A38" s="38">
        <v>201</v>
      </c>
      <c r="B38" s="20" t="s">
        <v>150</v>
      </c>
      <c r="C38" s="99">
        <v>336982</v>
      </c>
      <c r="D38" s="29">
        <v>591321</v>
      </c>
      <c r="E38" s="29">
        <v>591321</v>
      </c>
      <c r="F38" s="22"/>
    </row>
    <row r="39" spans="1:6" ht="16.5" thickBot="1" x14ac:dyDescent="0.3">
      <c r="A39" s="123" t="s">
        <v>151</v>
      </c>
      <c r="B39" s="124"/>
      <c r="C39" s="39">
        <f>SUM(C36:C38)</f>
        <v>423200</v>
      </c>
      <c r="D39" s="39">
        <f>SUM(D36:D38)</f>
        <v>681526</v>
      </c>
      <c r="E39" s="39">
        <f>SUM(E36:E38)</f>
        <v>681526</v>
      </c>
      <c r="F39" s="63">
        <f>SUM(F36:F38)</f>
        <v>0</v>
      </c>
    </row>
    <row r="40" spans="1:6" ht="16.5" customHeight="1" thickBot="1" x14ac:dyDescent="0.3">
      <c r="A40" s="136" t="s">
        <v>152</v>
      </c>
      <c r="B40" s="137"/>
      <c r="C40" s="137"/>
      <c r="D40" s="137"/>
      <c r="E40" s="137"/>
      <c r="F40" s="138"/>
    </row>
    <row r="41" spans="1:6" x14ac:dyDescent="0.25">
      <c r="A41" s="37" t="s">
        <v>154</v>
      </c>
      <c r="B41" s="24" t="s">
        <v>153</v>
      </c>
      <c r="C41" s="101">
        <v>23800</v>
      </c>
      <c r="D41" s="34">
        <v>23800</v>
      </c>
      <c r="E41" s="61">
        <v>23800</v>
      </c>
      <c r="F41" s="25"/>
    </row>
    <row r="42" spans="1:6" x14ac:dyDescent="0.25">
      <c r="A42" s="38"/>
      <c r="B42" s="20" t="s">
        <v>155</v>
      </c>
      <c r="C42" s="102">
        <v>0</v>
      </c>
      <c r="D42" s="100" t="s">
        <v>179</v>
      </c>
      <c r="E42" s="100" t="s">
        <v>179</v>
      </c>
      <c r="F42" s="22"/>
    </row>
    <row r="43" spans="1:6" ht="16.5" thickBot="1" x14ac:dyDescent="0.3">
      <c r="A43" s="123" t="s">
        <v>156</v>
      </c>
      <c r="B43" s="124"/>
      <c r="C43" s="40">
        <f>SUM(C41:C42)</f>
        <v>23800</v>
      </c>
      <c r="D43" s="40">
        <f>SUM(D41:D42)</f>
        <v>23800</v>
      </c>
      <c r="E43" s="40">
        <f>SUM(E41:E42)</f>
        <v>23800</v>
      </c>
      <c r="F43" s="83">
        <f>SUM(F41:F42)</f>
        <v>0</v>
      </c>
    </row>
    <row r="44" spans="1:6" ht="16.5" customHeight="1" thickBot="1" x14ac:dyDescent="0.3">
      <c r="A44" s="127" t="s">
        <v>157</v>
      </c>
      <c r="B44" s="128"/>
      <c r="C44" s="128"/>
      <c r="D44" s="128"/>
      <c r="E44" s="128"/>
      <c r="F44" s="129"/>
    </row>
    <row r="45" spans="1:6" x14ac:dyDescent="0.25">
      <c r="A45" s="37">
        <v>550</v>
      </c>
      <c r="B45" s="24" t="s">
        <v>158</v>
      </c>
      <c r="C45" s="33">
        <v>3500</v>
      </c>
      <c r="D45" s="34">
        <v>2000</v>
      </c>
      <c r="E45" s="61">
        <v>2000</v>
      </c>
      <c r="F45" s="25"/>
    </row>
    <row r="46" spans="1:6" x14ac:dyDescent="0.25">
      <c r="A46" s="38">
        <v>516</v>
      </c>
      <c r="B46" s="20" t="s">
        <v>159</v>
      </c>
      <c r="C46" s="21">
        <v>350</v>
      </c>
      <c r="D46" s="29">
        <v>1000</v>
      </c>
      <c r="E46" s="60">
        <v>1000</v>
      </c>
      <c r="F46" s="22"/>
    </row>
    <row r="47" spans="1:6" x14ac:dyDescent="0.25">
      <c r="A47" s="38">
        <v>609</v>
      </c>
      <c r="B47" s="20" t="s">
        <v>160</v>
      </c>
      <c r="C47" s="21">
        <v>70000</v>
      </c>
      <c r="D47" s="42">
        <v>70000</v>
      </c>
      <c r="E47" s="97">
        <v>70000</v>
      </c>
      <c r="F47" s="26"/>
    </row>
    <row r="48" spans="1:6" x14ac:dyDescent="0.25">
      <c r="A48" s="38">
        <v>640</v>
      </c>
      <c r="B48" s="20" t="s">
        <v>161</v>
      </c>
      <c r="C48" s="23">
        <v>35000</v>
      </c>
      <c r="D48" s="29">
        <v>35000</v>
      </c>
      <c r="E48" s="60">
        <v>35000</v>
      </c>
      <c r="F48" s="22"/>
    </row>
    <row r="49" spans="1:6" x14ac:dyDescent="0.25">
      <c r="A49" s="38" t="s">
        <v>163</v>
      </c>
      <c r="B49" s="20" t="s">
        <v>162</v>
      </c>
      <c r="C49" s="23">
        <v>60000</v>
      </c>
      <c r="D49" s="29">
        <v>60000</v>
      </c>
      <c r="E49" s="60">
        <v>60000</v>
      </c>
      <c r="F49" s="22"/>
    </row>
    <row r="50" spans="1:6" x14ac:dyDescent="0.25">
      <c r="A50" s="38">
        <v>516</v>
      </c>
      <c r="B50" s="20" t="s">
        <v>164</v>
      </c>
      <c r="C50" s="21">
        <v>3500</v>
      </c>
      <c r="D50" s="29">
        <v>3500</v>
      </c>
      <c r="E50" s="60">
        <v>3500</v>
      </c>
      <c r="F50" s="22"/>
    </row>
    <row r="51" spans="1:6" x14ac:dyDescent="0.25">
      <c r="A51" s="38">
        <v>516</v>
      </c>
      <c r="B51" s="20" t="s">
        <v>165</v>
      </c>
      <c r="C51" s="23">
        <v>2000</v>
      </c>
      <c r="D51" s="29">
        <v>2000</v>
      </c>
      <c r="E51" s="60">
        <v>2000</v>
      </c>
      <c r="F51" s="22"/>
    </row>
    <row r="52" spans="1:6" x14ac:dyDescent="0.25">
      <c r="A52" s="38">
        <v>516</v>
      </c>
      <c r="B52" s="20" t="s">
        <v>166</v>
      </c>
      <c r="C52" s="23">
        <v>3500</v>
      </c>
      <c r="D52" s="29">
        <v>3500</v>
      </c>
      <c r="E52" s="60">
        <v>3500</v>
      </c>
      <c r="F52" s="22"/>
    </row>
    <row r="53" spans="1:6" ht="16.5" thickBot="1" x14ac:dyDescent="0.3">
      <c r="A53" s="123" t="s">
        <v>167</v>
      </c>
      <c r="B53" s="124"/>
      <c r="C53" s="36">
        <f>SUM(C45:C52)</f>
        <v>177850</v>
      </c>
      <c r="D53" s="36">
        <f>SUM(D45:D52)</f>
        <v>177000</v>
      </c>
      <c r="E53" s="36">
        <f>SUM(E45:E52)</f>
        <v>177000</v>
      </c>
      <c r="F53" s="62">
        <f>SUM(F45:F52)</f>
        <v>0</v>
      </c>
    </row>
    <row r="54" spans="1:6" ht="18.75" thickBot="1" x14ac:dyDescent="0.3">
      <c r="A54" s="125" t="s">
        <v>168</v>
      </c>
      <c r="B54" s="126"/>
      <c r="C54" s="28">
        <f>C21+C29+C34+C39+C43+C53</f>
        <v>6946189</v>
      </c>
      <c r="D54" s="28">
        <f>D21+D29+D34+D39+D43+D53</f>
        <v>6406497</v>
      </c>
      <c r="E54" s="28">
        <f t="shared" ref="E54:F54" si="0">E21+E29+E34+E39+E43+E53</f>
        <v>6406497</v>
      </c>
      <c r="F54" s="28">
        <f t="shared" si="0"/>
        <v>0</v>
      </c>
    </row>
    <row r="58" spans="1:6" ht="19.5" x14ac:dyDescent="0.25">
      <c r="A58" s="119" t="s">
        <v>169</v>
      </c>
      <c r="B58" s="119"/>
      <c r="C58" s="119"/>
      <c r="D58" s="119"/>
      <c r="E58" s="119"/>
    </row>
    <row r="59" spans="1:6" ht="16.5" customHeight="1" thickBot="1" x14ac:dyDescent="0.3"/>
    <row r="60" spans="1:6" s="2" customFormat="1" ht="30.75" thickBot="1" x14ac:dyDescent="0.25">
      <c r="A60" s="4" t="s">
        <v>0</v>
      </c>
      <c r="B60" s="5" t="s">
        <v>1</v>
      </c>
      <c r="C60" s="41" t="s">
        <v>128</v>
      </c>
      <c r="D60" s="31" t="s">
        <v>129</v>
      </c>
      <c r="E60" s="55" t="s">
        <v>174</v>
      </c>
      <c r="F60" s="55" t="s">
        <v>175</v>
      </c>
    </row>
    <row r="61" spans="1:6" s="2" customFormat="1" ht="20.25" customHeight="1" thickBot="1" x14ac:dyDescent="0.25">
      <c r="A61" s="130" t="s">
        <v>2</v>
      </c>
      <c r="B61" s="131"/>
      <c r="C61" s="131"/>
      <c r="D61" s="131"/>
      <c r="E61" s="131"/>
      <c r="F61" s="132"/>
    </row>
    <row r="62" spans="1:6" s="2" customFormat="1" ht="15.75" customHeight="1" x14ac:dyDescent="0.2">
      <c r="A62" s="73">
        <v>112</v>
      </c>
      <c r="B62" s="6" t="s">
        <v>3</v>
      </c>
      <c r="C62" s="50">
        <v>754970</v>
      </c>
      <c r="D62" s="51">
        <v>735106</v>
      </c>
      <c r="E62" s="69">
        <v>735106</v>
      </c>
      <c r="F62" s="44"/>
    </row>
    <row r="63" spans="1:6" s="2" customFormat="1" ht="15.75" customHeight="1" x14ac:dyDescent="0.2">
      <c r="A63" s="76">
        <v>108</v>
      </c>
      <c r="B63" s="8" t="s">
        <v>4</v>
      </c>
      <c r="C63" s="52">
        <v>3020447</v>
      </c>
      <c r="D63" s="53">
        <v>2851907</v>
      </c>
      <c r="E63" s="53">
        <v>2851907</v>
      </c>
      <c r="F63" s="45"/>
    </row>
    <row r="64" spans="1:6" s="2" customFormat="1" ht="15.75" customHeight="1" x14ac:dyDescent="0.2">
      <c r="A64" s="76">
        <v>113</v>
      </c>
      <c r="B64" s="8" t="s">
        <v>5</v>
      </c>
      <c r="C64" s="52">
        <v>40999</v>
      </c>
      <c r="D64" s="53">
        <v>68429</v>
      </c>
      <c r="E64" s="53">
        <v>68429</v>
      </c>
      <c r="F64" s="45"/>
    </row>
    <row r="65" spans="1:6" s="2" customFormat="1" ht="15.75" customHeight="1" x14ac:dyDescent="0.2">
      <c r="A65" s="76"/>
      <c r="B65" s="8" t="s">
        <v>180</v>
      </c>
      <c r="C65" s="105">
        <v>31803</v>
      </c>
      <c r="D65" s="106" t="s">
        <v>179</v>
      </c>
      <c r="E65" s="106" t="s">
        <v>179</v>
      </c>
      <c r="F65" s="45"/>
    </row>
    <row r="66" spans="1:6" s="2" customFormat="1" ht="15.75" customHeight="1" x14ac:dyDescent="0.2">
      <c r="A66" s="71"/>
      <c r="B66" s="10" t="s">
        <v>6</v>
      </c>
      <c r="C66" s="58">
        <v>-131542</v>
      </c>
      <c r="D66" s="59">
        <v>-131510</v>
      </c>
      <c r="E66" s="59">
        <v>-131510</v>
      </c>
      <c r="F66" s="49"/>
    </row>
    <row r="67" spans="1:6" s="2" customFormat="1" ht="15.75" customHeight="1" thickBot="1" x14ac:dyDescent="0.25">
      <c r="A67" s="82"/>
      <c r="B67" s="30" t="s">
        <v>7</v>
      </c>
      <c r="C67" s="46">
        <f>SUM(C62:C66)</f>
        <v>3716677</v>
      </c>
      <c r="D67" s="46">
        <f>SUM(D62:D66)</f>
        <v>3523932</v>
      </c>
      <c r="E67" s="46">
        <f>SUM(E62:E66)</f>
        <v>3523932</v>
      </c>
      <c r="F67" s="84">
        <f>SUM(F62:F66)</f>
        <v>0</v>
      </c>
    </row>
    <row r="68" spans="1:6" s="2" customFormat="1" ht="20.25" customHeight="1" thickBot="1" x14ac:dyDescent="0.25">
      <c r="A68" s="130" t="s">
        <v>8</v>
      </c>
      <c r="B68" s="131"/>
      <c r="C68" s="131"/>
      <c r="D68" s="131"/>
      <c r="E68" s="131"/>
      <c r="F68" s="132"/>
    </row>
    <row r="69" spans="1:6" s="2" customFormat="1" ht="15.75" customHeight="1" x14ac:dyDescent="0.2">
      <c r="A69" s="73">
        <v>105</v>
      </c>
      <c r="B69" s="6" t="s">
        <v>9</v>
      </c>
      <c r="C69" s="50">
        <v>151213</v>
      </c>
      <c r="D69" s="51">
        <v>149592</v>
      </c>
      <c r="E69" s="51">
        <v>149592</v>
      </c>
      <c r="F69" s="44"/>
    </row>
    <row r="70" spans="1:6" s="2" customFormat="1" ht="15.75" customHeight="1" x14ac:dyDescent="0.2">
      <c r="A70" s="76">
        <v>101</v>
      </c>
      <c r="B70" s="8" t="s">
        <v>10</v>
      </c>
      <c r="C70" s="52">
        <v>561134</v>
      </c>
      <c r="D70" s="53">
        <v>494784</v>
      </c>
      <c r="E70" s="53">
        <v>494784</v>
      </c>
      <c r="F70" s="45"/>
    </row>
    <row r="71" spans="1:6" s="2" customFormat="1" ht="15.75" customHeight="1" x14ac:dyDescent="0.2">
      <c r="A71" s="76">
        <v>106</v>
      </c>
      <c r="B71" s="8" t="s">
        <v>11</v>
      </c>
      <c r="C71" s="52">
        <v>4100</v>
      </c>
      <c r="D71" s="53">
        <v>4100</v>
      </c>
      <c r="E71" s="53">
        <v>4100</v>
      </c>
      <c r="F71" s="45"/>
    </row>
    <row r="72" spans="1:6" s="2" customFormat="1" ht="15.75" customHeight="1" x14ac:dyDescent="0.2">
      <c r="A72" s="71">
        <v>114</v>
      </c>
      <c r="B72" s="9" t="s">
        <v>12</v>
      </c>
      <c r="C72" s="54">
        <v>33806</v>
      </c>
      <c r="D72" s="53">
        <v>36842</v>
      </c>
      <c r="E72" s="53">
        <v>36842</v>
      </c>
      <c r="F72" s="45"/>
    </row>
    <row r="73" spans="1:6" s="2" customFormat="1" ht="15.75" customHeight="1" x14ac:dyDescent="0.2">
      <c r="A73" s="71">
        <v>115</v>
      </c>
      <c r="B73" s="9" t="s">
        <v>13</v>
      </c>
      <c r="C73" s="54">
        <v>361768</v>
      </c>
      <c r="D73" s="53">
        <v>368172</v>
      </c>
      <c r="E73" s="53">
        <v>368172</v>
      </c>
      <c r="F73" s="45"/>
    </row>
    <row r="74" spans="1:6" s="2" customFormat="1" ht="15.75" customHeight="1" x14ac:dyDescent="0.2">
      <c r="A74" s="71">
        <v>116</v>
      </c>
      <c r="B74" s="9" t="s">
        <v>14</v>
      </c>
      <c r="C74" s="54">
        <v>94414</v>
      </c>
      <c r="D74" s="53">
        <v>122220</v>
      </c>
      <c r="E74" s="53">
        <v>122220</v>
      </c>
      <c r="F74" s="45"/>
    </row>
    <row r="75" spans="1:6" s="2" customFormat="1" ht="15.75" customHeight="1" x14ac:dyDescent="0.2">
      <c r="A75" s="71">
        <v>117</v>
      </c>
      <c r="B75" s="11" t="s">
        <v>15</v>
      </c>
      <c r="C75" s="54">
        <v>137002</v>
      </c>
      <c r="D75" s="53">
        <v>127045</v>
      </c>
      <c r="E75" s="53">
        <v>127045</v>
      </c>
      <c r="F75" s="45"/>
    </row>
    <row r="76" spans="1:6" s="2" customFormat="1" ht="15.75" customHeight="1" x14ac:dyDescent="0.2">
      <c r="A76" s="71">
        <v>118</v>
      </c>
      <c r="B76" s="11" t="s">
        <v>16</v>
      </c>
      <c r="C76" s="54">
        <v>72499</v>
      </c>
      <c r="D76" s="53">
        <v>67541</v>
      </c>
      <c r="E76" s="53">
        <v>67541</v>
      </c>
      <c r="F76" s="45"/>
    </row>
    <row r="77" spans="1:6" s="2" customFormat="1" ht="15.75" customHeight="1" x14ac:dyDescent="0.2">
      <c r="A77" s="71">
        <v>120</v>
      </c>
      <c r="B77" s="11" t="s">
        <v>17</v>
      </c>
      <c r="C77" s="54">
        <v>82773</v>
      </c>
      <c r="D77" s="53">
        <v>77554</v>
      </c>
      <c r="E77" s="53">
        <v>77554</v>
      </c>
      <c r="F77" s="45"/>
    </row>
    <row r="78" spans="1:6" s="2" customFormat="1" ht="15.75" customHeight="1" x14ac:dyDescent="0.2">
      <c r="A78" s="71">
        <v>121</v>
      </c>
      <c r="B78" s="11" t="s">
        <v>18</v>
      </c>
      <c r="C78" s="54">
        <v>32641</v>
      </c>
      <c r="D78" s="53">
        <v>23894</v>
      </c>
      <c r="E78" s="53">
        <v>23894</v>
      </c>
      <c r="F78" s="45"/>
    </row>
    <row r="79" spans="1:6" s="2" customFormat="1" ht="15.75" customHeight="1" x14ac:dyDescent="0.2">
      <c r="A79" s="71">
        <v>122</v>
      </c>
      <c r="B79" s="11" t="s">
        <v>19</v>
      </c>
      <c r="C79" s="54">
        <v>38385</v>
      </c>
      <c r="D79" s="53">
        <v>36258</v>
      </c>
      <c r="E79" s="53">
        <v>36258</v>
      </c>
      <c r="F79" s="45"/>
    </row>
    <row r="80" spans="1:6" s="2" customFormat="1" ht="15.75" customHeight="1" x14ac:dyDescent="0.2">
      <c r="A80" s="71">
        <v>104</v>
      </c>
      <c r="B80" s="9" t="s">
        <v>20</v>
      </c>
      <c r="C80" s="54">
        <v>6815</v>
      </c>
      <c r="D80" s="53">
        <v>6623</v>
      </c>
      <c r="E80" s="53">
        <v>6623</v>
      </c>
      <c r="F80" s="45"/>
    </row>
    <row r="81" spans="1:6" s="2" customFormat="1" ht="15.75" customHeight="1" x14ac:dyDescent="0.2">
      <c r="A81" s="71">
        <v>105</v>
      </c>
      <c r="B81" s="9" t="s">
        <v>185</v>
      </c>
      <c r="C81" s="54">
        <v>3000</v>
      </c>
      <c r="D81" s="106" t="s">
        <v>179</v>
      </c>
      <c r="E81" s="106" t="s">
        <v>179</v>
      </c>
      <c r="F81" s="45"/>
    </row>
    <row r="82" spans="1:6" s="2" customFormat="1" ht="15.75" customHeight="1" thickBot="1" x14ac:dyDescent="0.25">
      <c r="A82" s="81"/>
      <c r="B82" s="30" t="s">
        <v>21</v>
      </c>
      <c r="C82" s="46">
        <f>SUM(C69:C81)</f>
        <v>1579550</v>
      </c>
      <c r="D82" s="46">
        <f>SUM(D69:D81)</f>
        <v>1514625</v>
      </c>
      <c r="E82" s="46">
        <f t="shared" ref="E82:F82" si="1">SUM(E69:E81)</f>
        <v>1514625</v>
      </c>
      <c r="F82" s="84">
        <f t="shared" si="1"/>
        <v>0</v>
      </c>
    </row>
    <row r="83" spans="1:6" s="2" customFormat="1" ht="20.25" customHeight="1" thickBot="1" x14ac:dyDescent="0.25">
      <c r="A83" s="133" t="s">
        <v>22</v>
      </c>
      <c r="B83" s="134"/>
      <c r="C83" s="134"/>
      <c r="D83" s="134"/>
      <c r="E83" s="134"/>
      <c r="F83" s="135"/>
    </row>
    <row r="84" spans="1:6" s="2" customFormat="1" ht="15.75" customHeight="1" x14ac:dyDescent="0.2">
      <c r="A84" s="73">
        <v>332</v>
      </c>
      <c r="B84" s="6" t="s">
        <v>23</v>
      </c>
      <c r="C84" s="50">
        <v>11000</v>
      </c>
      <c r="D84" s="51">
        <v>10000</v>
      </c>
      <c r="E84" s="69">
        <v>10650</v>
      </c>
      <c r="F84" s="44"/>
    </row>
    <row r="85" spans="1:6" s="2" customFormat="1" ht="15.75" customHeight="1" x14ac:dyDescent="0.2">
      <c r="A85" s="76">
        <v>151</v>
      </c>
      <c r="B85" s="8" t="s">
        <v>24</v>
      </c>
      <c r="C85" s="52">
        <v>5000</v>
      </c>
      <c r="D85" s="53">
        <v>5000</v>
      </c>
      <c r="E85" s="53">
        <v>5000</v>
      </c>
      <c r="F85" s="45"/>
    </row>
    <row r="86" spans="1:6" s="2" customFormat="1" ht="15.75" customHeight="1" x14ac:dyDescent="0.2">
      <c r="A86" s="76">
        <v>526</v>
      </c>
      <c r="B86" s="8" t="s">
        <v>25</v>
      </c>
      <c r="C86" s="52">
        <v>7500</v>
      </c>
      <c r="D86" s="53">
        <v>2000</v>
      </c>
      <c r="E86" s="64">
        <v>7850</v>
      </c>
      <c r="F86" s="45"/>
    </row>
    <row r="87" spans="1:6" s="2" customFormat="1" ht="15.75" customHeight="1" x14ac:dyDescent="0.2">
      <c r="A87" s="76">
        <v>565</v>
      </c>
      <c r="B87" s="8" t="s">
        <v>26</v>
      </c>
      <c r="C87" s="52">
        <v>14000</v>
      </c>
      <c r="D87" s="53">
        <v>14000</v>
      </c>
      <c r="E87" s="53">
        <v>14000</v>
      </c>
      <c r="F87" s="45"/>
    </row>
    <row r="88" spans="1:6" s="2" customFormat="1" ht="15.75" customHeight="1" x14ac:dyDescent="0.2">
      <c r="A88" s="80">
        <v>150</v>
      </c>
      <c r="B88" s="12" t="s">
        <v>27</v>
      </c>
      <c r="C88" s="52">
        <v>10000</v>
      </c>
      <c r="D88" s="53">
        <v>8000</v>
      </c>
      <c r="E88" s="64">
        <v>14000</v>
      </c>
      <c r="F88" s="45"/>
    </row>
    <row r="89" spans="1:6" s="2" customFormat="1" ht="15.75" customHeight="1" thickBot="1" x14ac:dyDescent="0.25">
      <c r="A89" s="72"/>
      <c r="B89" s="30" t="s">
        <v>22</v>
      </c>
      <c r="C89" s="46">
        <f>SUM(C84:C88)</f>
        <v>47500</v>
      </c>
      <c r="D89" s="46">
        <f>SUM(D84:D88)</f>
        <v>39000</v>
      </c>
      <c r="E89" s="46">
        <f t="shared" ref="E89:F89" si="2">SUM(E84:E88)</f>
        <v>51500</v>
      </c>
      <c r="F89" s="84">
        <f t="shared" si="2"/>
        <v>0</v>
      </c>
    </row>
    <row r="90" spans="1:6" s="2" customFormat="1" ht="20.25" customHeight="1" thickBot="1" x14ac:dyDescent="0.25">
      <c r="A90" s="151" t="s">
        <v>28</v>
      </c>
      <c r="B90" s="152"/>
      <c r="C90" s="152"/>
      <c r="D90" s="152"/>
      <c r="E90" s="152"/>
      <c r="F90" s="153"/>
    </row>
    <row r="91" spans="1:6" s="2" customFormat="1" ht="15.75" customHeight="1" x14ac:dyDescent="0.2">
      <c r="A91" s="79">
        <v>605</v>
      </c>
      <c r="B91" s="6" t="s">
        <v>29</v>
      </c>
      <c r="C91" s="50">
        <v>52500</v>
      </c>
      <c r="D91" s="51">
        <v>45000</v>
      </c>
      <c r="E91" s="69">
        <v>50000</v>
      </c>
      <c r="F91" s="44"/>
    </row>
    <row r="92" spans="1:6" s="2" customFormat="1" ht="15.75" customHeight="1" x14ac:dyDescent="0.2">
      <c r="A92" s="77" t="s">
        <v>30</v>
      </c>
      <c r="B92" s="9" t="s">
        <v>31</v>
      </c>
      <c r="C92" s="52">
        <v>5000</v>
      </c>
      <c r="D92" s="53">
        <v>6000</v>
      </c>
      <c r="E92" s="53">
        <v>6000</v>
      </c>
      <c r="F92" s="45"/>
    </row>
    <row r="93" spans="1:6" s="2" customFormat="1" ht="15.75" customHeight="1" x14ac:dyDescent="0.2">
      <c r="A93" s="77" t="s">
        <v>32</v>
      </c>
      <c r="B93" s="9" t="s">
        <v>33</v>
      </c>
      <c r="C93" s="52">
        <v>10000</v>
      </c>
      <c r="D93" s="53">
        <v>5000</v>
      </c>
      <c r="E93" s="53">
        <v>5000</v>
      </c>
      <c r="F93" s="45"/>
    </row>
    <row r="94" spans="1:6" s="2" customFormat="1" ht="15.75" customHeight="1" x14ac:dyDescent="0.2">
      <c r="A94" s="74" t="s">
        <v>34</v>
      </c>
      <c r="B94" s="13" t="s">
        <v>35</v>
      </c>
      <c r="C94" s="54">
        <v>2000</v>
      </c>
      <c r="D94" s="53">
        <v>3000</v>
      </c>
      <c r="E94" s="53">
        <v>3000</v>
      </c>
      <c r="F94" s="45"/>
    </row>
    <row r="95" spans="1:6" s="2" customFormat="1" ht="15.75" customHeight="1" x14ac:dyDescent="0.2">
      <c r="A95" s="74">
        <v>606</v>
      </c>
      <c r="B95" s="13" t="s">
        <v>36</v>
      </c>
      <c r="C95" s="54">
        <v>18000</v>
      </c>
      <c r="D95" s="53">
        <v>17000</v>
      </c>
      <c r="E95" s="53">
        <v>17000</v>
      </c>
      <c r="F95" s="45"/>
    </row>
    <row r="96" spans="1:6" s="2" customFormat="1" ht="15.75" customHeight="1" x14ac:dyDescent="0.2">
      <c r="A96" s="74">
        <v>611</v>
      </c>
      <c r="B96" s="13" t="s">
        <v>37</v>
      </c>
      <c r="C96" s="54">
        <v>9000</v>
      </c>
      <c r="D96" s="53">
        <v>8500</v>
      </c>
      <c r="E96" s="64">
        <v>11400</v>
      </c>
      <c r="F96" s="45"/>
    </row>
    <row r="97" spans="1:6" s="2" customFormat="1" ht="15.75" customHeight="1" thickBot="1" x14ac:dyDescent="0.25">
      <c r="A97" s="72"/>
      <c r="B97" s="30" t="s">
        <v>28</v>
      </c>
      <c r="C97" s="46">
        <f>SUM(C91:C96)</f>
        <v>96500</v>
      </c>
      <c r="D97" s="46">
        <f>SUM(D91:D96)</f>
        <v>84500</v>
      </c>
      <c r="E97" s="46">
        <f t="shared" ref="E97:F97" si="3">SUM(E91:E96)</f>
        <v>92400</v>
      </c>
      <c r="F97" s="84">
        <f t="shared" si="3"/>
        <v>0</v>
      </c>
    </row>
    <row r="98" spans="1:6" s="2" customFormat="1" ht="18.75" customHeight="1" thickBot="1" x14ac:dyDescent="0.25">
      <c r="A98" s="145" t="s">
        <v>38</v>
      </c>
      <c r="B98" s="146"/>
      <c r="C98" s="146"/>
      <c r="D98" s="146"/>
      <c r="E98" s="146"/>
      <c r="F98" s="147"/>
    </row>
    <row r="99" spans="1:6" s="2" customFormat="1" ht="15.75" customHeight="1" x14ac:dyDescent="0.2">
      <c r="A99" s="73">
        <v>602</v>
      </c>
      <c r="B99" s="6" t="s">
        <v>39</v>
      </c>
      <c r="C99" s="50">
        <v>175000</v>
      </c>
      <c r="D99" s="51">
        <v>170000</v>
      </c>
      <c r="E99" s="51">
        <v>170000</v>
      </c>
      <c r="F99" s="44"/>
    </row>
    <row r="100" spans="1:6" s="2" customFormat="1" ht="15.75" customHeight="1" x14ac:dyDescent="0.2">
      <c r="A100" s="77">
        <v>613</v>
      </c>
      <c r="B100" s="9" t="s">
        <v>40</v>
      </c>
      <c r="C100" s="52">
        <v>127500</v>
      </c>
      <c r="D100" s="53">
        <v>132500</v>
      </c>
      <c r="E100" s="53">
        <v>132500</v>
      </c>
      <c r="F100" s="45"/>
    </row>
    <row r="101" spans="1:6" s="2" customFormat="1" ht="15.75" customHeight="1" x14ac:dyDescent="0.2">
      <c r="A101" s="77">
        <v>612</v>
      </c>
      <c r="B101" s="9" t="s">
        <v>41</v>
      </c>
      <c r="C101" s="52">
        <v>32000</v>
      </c>
      <c r="D101" s="53">
        <v>35000</v>
      </c>
      <c r="E101" s="53">
        <v>35000</v>
      </c>
      <c r="F101" s="45"/>
    </row>
    <row r="102" spans="1:6" s="2" customFormat="1" ht="15.75" customHeight="1" x14ac:dyDescent="0.2">
      <c r="A102" s="78">
        <v>608</v>
      </c>
      <c r="B102" s="8" t="s">
        <v>42</v>
      </c>
      <c r="C102" s="52">
        <v>34422</v>
      </c>
      <c r="D102" s="53">
        <v>34715</v>
      </c>
      <c r="E102" s="53">
        <v>34715</v>
      </c>
      <c r="F102" s="45"/>
    </row>
    <row r="103" spans="1:6" s="2" customFormat="1" ht="15.75" customHeight="1" x14ac:dyDescent="0.2">
      <c r="A103" s="78">
        <v>607</v>
      </c>
      <c r="B103" s="8" t="s">
        <v>43</v>
      </c>
      <c r="C103" s="52">
        <v>30000</v>
      </c>
      <c r="D103" s="53">
        <v>32500</v>
      </c>
      <c r="E103" s="53">
        <v>32500</v>
      </c>
      <c r="F103" s="45"/>
    </row>
    <row r="104" spans="1:6" s="2" customFormat="1" ht="15.75" customHeight="1" thickBot="1" x14ac:dyDescent="0.25">
      <c r="A104" s="72"/>
      <c r="B104" s="30" t="s">
        <v>38</v>
      </c>
      <c r="C104" s="46">
        <f>SUM(C99:C103)</f>
        <v>398922</v>
      </c>
      <c r="D104" s="46">
        <f>SUM(D99:D103)</f>
        <v>404715</v>
      </c>
      <c r="E104" s="46">
        <f>SUM(E99:E103)</f>
        <v>404715</v>
      </c>
      <c r="F104" s="84">
        <f t="shared" ref="F104" si="4">SUM(F99:F103)</f>
        <v>0</v>
      </c>
    </row>
    <row r="105" spans="1:6" s="2" customFormat="1" ht="18.75" customHeight="1" thickBot="1" x14ac:dyDescent="0.25">
      <c r="A105" s="145" t="s">
        <v>44</v>
      </c>
      <c r="B105" s="146"/>
      <c r="C105" s="146"/>
      <c r="D105" s="146"/>
      <c r="E105" s="146"/>
      <c r="F105" s="147"/>
    </row>
    <row r="106" spans="1:6" s="2" customFormat="1" ht="15.75" customHeight="1" x14ac:dyDescent="0.2">
      <c r="A106" s="158" t="s">
        <v>45</v>
      </c>
      <c r="B106" s="159"/>
      <c r="C106" s="7"/>
      <c r="D106" s="43"/>
      <c r="E106" s="69"/>
      <c r="F106" s="44"/>
    </row>
    <row r="107" spans="1:6" s="2" customFormat="1" ht="15.75" customHeight="1" x14ac:dyDescent="0.2">
      <c r="A107" s="71">
        <v>301</v>
      </c>
      <c r="B107" s="9" t="s">
        <v>46</v>
      </c>
      <c r="C107" s="14">
        <v>3630</v>
      </c>
      <c r="D107" s="53">
        <v>2534</v>
      </c>
      <c r="E107" s="64">
        <v>3384</v>
      </c>
      <c r="F107" s="45"/>
    </row>
    <row r="108" spans="1:6" s="2" customFormat="1" ht="15.75" customHeight="1" x14ac:dyDescent="0.2">
      <c r="A108" s="71">
        <v>302</v>
      </c>
      <c r="B108" s="9" t="s">
        <v>47</v>
      </c>
      <c r="C108" s="14">
        <v>2700</v>
      </c>
      <c r="D108" s="53">
        <v>2700</v>
      </c>
      <c r="E108" s="53">
        <v>2700</v>
      </c>
      <c r="F108" s="45"/>
    </row>
    <row r="109" spans="1:6" s="2" customFormat="1" ht="15.75" customHeight="1" x14ac:dyDescent="0.2">
      <c r="A109" s="71">
        <v>303</v>
      </c>
      <c r="B109" s="9" t="s">
        <v>48</v>
      </c>
      <c r="C109" s="14">
        <v>1360</v>
      </c>
      <c r="D109" s="53">
        <v>1360</v>
      </c>
      <c r="E109" s="53">
        <v>1360</v>
      </c>
      <c r="F109" s="45"/>
    </row>
    <row r="110" spans="1:6" s="2" customFormat="1" ht="15.75" customHeight="1" x14ac:dyDescent="0.2">
      <c r="A110" s="71">
        <v>304</v>
      </c>
      <c r="B110" s="9" t="s">
        <v>49</v>
      </c>
      <c r="C110" s="14">
        <v>2675</v>
      </c>
      <c r="D110" s="53">
        <v>2375</v>
      </c>
      <c r="E110" s="53">
        <v>2375</v>
      </c>
      <c r="F110" s="45"/>
    </row>
    <row r="111" spans="1:6" s="2" customFormat="1" ht="15.75" customHeight="1" x14ac:dyDescent="0.2">
      <c r="A111" s="71">
        <v>306</v>
      </c>
      <c r="B111" s="9" t="s">
        <v>50</v>
      </c>
      <c r="C111" s="14">
        <v>8140</v>
      </c>
      <c r="D111" s="53">
        <v>7954</v>
      </c>
      <c r="E111" s="53">
        <v>7954</v>
      </c>
      <c r="F111" s="45"/>
    </row>
    <row r="112" spans="1:6" s="2" customFormat="1" ht="15.75" customHeight="1" x14ac:dyDescent="0.2">
      <c r="A112" s="71">
        <v>307</v>
      </c>
      <c r="B112" s="9" t="s">
        <v>51</v>
      </c>
      <c r="C112" s="14">
        <v>2100</v>
      </c>
      <c r="D112" s="53">
        <v>2130</v>
      </c>
      <c r="E112" s="53">
        <v>2130</v>
      </c>
      <c r="F112" s="45"/>
    </row>
    <row r="113" spans="1:6" s="2" customFormat="1" ht="15.75" customHeight="1" x14ac:dyDescent="0.2">
      <c r="A113" s="71">
        <v>308</v>
      </c>
      <c r="B113" s="9" t="s">
        <v>52</v>
      </c>
      <c r="C113" s="14">
        <v>5000</v>
      </c>
      <c r="D113" s="53">
        <v>4000</v>
      </c>
      <c r="E113" s="53">
        <v>4000</v>
      </c>
      <c r="F113" s="45"/>
    </row>
    <row r="114" spans="1:6" s="2" customFormat="1" ht="15.75" customHeight="1" x14ac:dyDescent="0.2">
      <c r="A114" s="71">
        <v>312</v>
      </c>
      <c r="B114" s="9" t="s">
        <v>53</v>
      </c>
      <c r="C114" s="14">
        <v>4150</v>
      </c>
      <c r="D114" s="53">
        <v>3360</v>
      </c>
      <c r="E114" s="64">
        <v>3010</v>
      </c>
      <c r="F114" s="45"/>
    </row>
    <row r="115" spans="1:6" s="2" customFormat="1" ht="15.75" customHeight="1" x14ac:dyDescent="0.2">
      <c r="A115" s="77">
        <v>313</v>
      </c>
      <c r="B115" s="9" t="s">
        <v>54</v>
      </c>
      <c r="C115" s="14">
        <v>10150</v>
      </c>
      <c r="D115" s="53">
        <v>9325</v>
      </c>
      <c r="E115" s="53">
        <v>9325</v>
      </c>
      <c r="F115" s="45"/>
    </row>
    <row r="116" spans="1:6" s="2" customFormat="1" ht="15.75" customHeight="1" x14ac:dyDescent="0.2">
      <c r="A116" s="77">
        <v>314</v>
      </c>
      <c r="B116" s="9" t="s">
        <v>55</v>
      </c>
      <c r="C116" s="14">
        <v>1045</v>
      </c>
      <c r="D116" s="53">
        <v>1130</v>
      </c>
      <c r="E116" s="53">
        <v>1130</v>
      </c>
      <c r="F116" s="45"/>
    </row>
    <row r="117" spans="1:6" s="2" customFormat="1" ht="15.75" customHeight="1" x14ac:dyDescent="0.2">
      <c r="A117" s="77">
        <v>317</v>
      </c>
      <c r="B117" s="9" t="s">
        <v>56</v>
      </c>
      <c r="C117" s="14">
        <v>1540</v>
      </c>
      <c r="D117" s="53">
        <v>1000</v>
      </c>
      <c r="E117" s="53">
        <v>1000</v>
      </c>
      <c r="F117" s="45"/>
    </row>
    <row r="118" spans="1:6" s="2" customFormat="1" ht="15.75" customHeight="1" x14ac:dyDescent="0.2">
      <c r="A118" s="77">
        <v>319</v>
      </c>
      <c r="B118" s="9" t="s">
        <v>57</v>
      </c>
      <c r="C118" s="14">
        <v>7500</v>
      </c>
      <c r="D118" s="53">
        <v>4250</v>
      </c>
      <c r="E118" s="53">
        <v>4250</v>
      </c>
      <c r="F118" s="45"/>
    </row>
    <row r="119" spans="1:6" s="2" customFormat="1" ht="15.75" customHeight="1" x14ac:dyDescent="0.2">
      <c r="A119" s="77">
        <v>320</v>
      </c>
      <c r="B119" s="9" t="s">
        <v>58</v>
      </c>
      <c r="C119" s="14">
        <v>6000</v>
      </c>
      <c r="D119" s="53">
        <v>4000</v>
      </c>
      <c r="E119" s="64">
        <v>5500</v>
      </c>
      <c r="F119" s="45"/>
    </row>
    <row r="120" spans="1:6" s="2" customFormat="1" ht="15.75" customHeight="1" x14ac:dyDescent="0.2">
      <c r="A120" s="77">
        <v>325</v>
      </c>
      <c r="B120" s="9" t="s">
        <v>59</v>
      </c>
      <c r="C120" s="14">
        <v>1450</v>
      </c>
      <c r="D120" s="53">
        <v>700</v>
      </c>
      <c r="E120" s="53">
        <v>700</v>
      </c>
      <c r="F120" s="45"/>
    </row>
    <row r="121" spans="1:6" s="2" customFormat="1" ht="15.75" customHeight="1" x14ac:dyDescent="0.2">
      <c r="A121" s="77">
        <v>333</v>
      </c>
      <c r="B121" s="9" t="s">
        <v>60</v>
      </c>
      <c r="C121" s="14">
        <v>700</v>
      </c>
      <c r="D121" s="53">
        <v>750</v>
      </c>
      <c r="E121" s="53">
        <v>750</v>
      </c>
      <c r="F121" s="45"/>
    </row>
    <row r="122" spans="1:6" s="2" customFormat="1" ht="15.75" customHeight="1" x14ac:dyDescent="0.2">
      <c r="A122" s="77">
        <v>335</v>
      </c>
      <c r="B122" s="9" t="s">
        <v>186</v>
      </c>
      <c r="C122" s="14">
        <v>3090</v>
      </c>
      <c r="D122" s="53">
        <v>960</v>
      </c>
      <c r="E122" s="53">
        <v>960</v>
      </c>
      <c r="F122" s="45"/>
    </row>
    <row r="123" spans="1:6" s="2" customFormat="1" ht="15.75" customHeight="1" x14ac:dyDescent="0.2">
      <c r="A123" s="77">
        <v>365</v>
      </c>
      <c r="B123" s="9" t="s">
        <v>61</v>
      </c>
      <c r="C123" s="14">
        <v>2500</v>
      </c>
      <c r="D123" s="53">
        <v>2050</v>
      </c>
      <c r="E123" s="53">
        <v>2050</v>
      </c>
      <c r="F123" s="45"/>
    </row>
    <row r="124" spans="1:6" s="2" customFormat="1" ht="15.75" customHeight="1" x14ac:dyDescent="0.2">
      <c r="A124" s="71">
        <v>366</v>
      </c>
      <c r="B124" s="9" t="s">
        <v>62</v>
      </c>
      <c r="C124" s="14">
        <v>17000</v>
      </c>
      <c r="D124" s="53">
        <v>16490</v>
      </c>
      <c r="E124" s="53">
        <v>16490</v>
      </c>
      <c r="F124" s="45"/>
    </row>
    <row r="125" spans="1:6" s="2" customFormat="1" ht="15.75" customHeight="1" x14ac:dyDescent="0.2">
      <c r="A125" s="71">
        <v>331</v>
      </c>
      <c r="B125" s="9" t="s">
        <v>63</v>
      </c>
      <c r="C125" s="14">
        <v>890</v>
      </c>
      <c r="D125" s="53">
        <v>980</v>
      </c>
      <c r="E125" s="53">
        <v>980</v>
      </c>
      <c r="F125" s="45"/>
    </row>
    <row r="126" spans="1:6" s="2" customFormat="1" ht="15.75" customHeight="1" thickBot="1" x14ac:dyDescent="0.25">
      <c r="A126" s="71"/>
      <c r="B126" s="17" t="s">
        <v>64</v>
      </c>
      <c r="C126" s="48">
        <f>SUM(C107:C125)</f>
        <v>81620</v>
      </c>
      <c r="D126" s="48">
        <f>SUM(D107:D125)</f>
        <v>68048</v>
      </c>
      <c r="E126" s="48">
        <f>SUM(E107:E125)</f>
        <v>70048</v>
      </c>
      <c r="F126" s="88">
        <f>SUM(F107:F125)</f>
        <v>0</v>
      </c>
    </row>
    <row r="127" spans="1:6" s="2" customFormat="1" ht="15.75" customHeight="1" x14ac:dyDescent="0.2">
      <c r="A127" s="156" t="s">
        <v>65</v>
      </c>
      <c r="B127" s="157"/>
      <c r="C127" s="85"/>
      <c r="D127" s="57"/>
      <c r="E127" s="86"/>
      <c r="F127" s="87"/>
    </row>
    <row r="128" spans="1:6" s="2" customFormat="1" ht="15.75" customHeight="1" x14ac:dyDescent="0.2">
      <c r="A128" s="77">
        <v>336</v>
      </c>
      <c r="B128" s="9" t="s">
        <v>66</v>
      </c>
      <c r="C128" s="14">
        <v>250</v>
      </c>
      <c r="D128" s="53">
        <v>487</v>
      </c>
      <c r="E128" s="53">
        <v>487</v>
      </c>
      <c r="F128" s="45"/>
    </row>
    <row r="129" spans="1:6" s="2" customFormat="1" ht="15.75" customHeight="1" x14ac:dyDescent="0.2">
      <c r="A129" s="77">
        <v>337</v>
      </c>
      <c r="B129" s="9" t="s">
        <v>67</v>
      </c>
      <c r="C129" s="14">
        <v>500</v>
      </c>
      <c r="D129" s="53">
        <v>487</v>
      </c>
      <c r="E129" s="53">
        <v>487</v>
      </c>
      <c r="F129" s="45"/>
    </row>
    <row r="130" spans="1:6" s="2" customFormat="1" ht="15.75" customHeight="1" x14ac:dyDescent="0.2">
      <c r="A130" s="77">
        <v>350</v>
      </c>
      <c r="B130" s="9" t="s">
        <v>68</v>
      </c>
      <c r="C130" s="14">
        <v>140</v>
      </c>
      <c r="D130" s="53">
        <v>140</v>
      </c>
      <c r="E130" s="53">
        <v>140</v>
      </c>
      <c r="F130" s="45"/>
    </row>
    <row r="131" spans="1:6" s="2" customFormat="1" ht="15.75" customHeight="1" x14ac:dyDescent="0.2">
      <c r="A131" s="77">
        <v>357</v>
      </c>
      <c r="B131" s="9" t="s">
        <v>69</v>
      </c>
      <c r="C131" s="14">
        <v>500</v>
      </c>
      <c r="D131" s="53">
        <v>2000</v>
      </c>
      <c r="E131" s="53">
        <v>2000</v>
      </c>
      <c r="F131" s="45"/>
    </row>
    <row r="132" spans="1:6" s="2" customFormat="1" ht="15.75" customHeight="1" x14ac:dyDescent="0.2">
      <c r="A132" s="77">
        <v>358</v>
      </c>
      <c r="B132" s="9" t="s">
        <v>70</v>
      </c>
      <c r="C132" s="14">
        <v>14100</v>
      </c>
      <c r="D132" s="53">
        <v>13000</v>
      </c>
      <c r="E132" s="53">
        <v>13000</v>
      </c>
      <c r="F132" s="45"/>
    </row>
    <row r="133" spans="1:6" s="2" customFormat="1" ht="15.75" customHeight="1" x14ac:dyDescent="0.2">
      <c r="A133" s="77">
        <v>510</v>
      </c>
      <c r="B133" s="9" t="s">
        <v>71</v>
      </c>
      <c r="C133" s="14">
        <v>2075</v>
      </c>
      <c r="D133" s="53">
        <v>1360</v>
      </c>
      <c r="E133" s="53">
        <v>1360</v>
      </c>
      <c r="F133" s="45"/>
    </row>
    <row r="134" spans="1:6" s="2" customFormat="1" ht="15.75" customHeight="1" x14ac:dyDescent="0.2">
      <c r="A134" s="77">
        <v>523</v>
      </c>
      <c r="B134" s="9" t="s">
        <v>72</v>
      </c>
      <c r="C134" s="14">
        <v>5000</v>
      </c>
      <c r="D134" s="53">
        <v>0</v>
      </c>
      <c r="E134" s="53">
        <v>0</v>
      </c>
      <c r="F134" s="45"/>
    </row>
    <row r="135" spans="1:6" s="2" customFormat="1" ht="15.75" customHeight="1" x14ac:dyDescent="0.2">
      <c r="A135" s="77" t="s">
        <v>177</v>
      </c>
      <c r="B135" s="9" t="s">
        <v>73</v>
      </c>
      <c r="C135" s="14">
        <v>240</v>
      </c>
      <c r="D135" s="53">
        <v>240</v>
      </c>
      <c r="E135" s="53">
        <v>240</v>
      </c>
      <c r="F135" s="45"/>
    </row>
    <row r="136" spans="1:6" s="2" customFormat="1" ht="15.75" customHeight="1" x14ac:dyDescent="0.2">
      <c r="A136" s="77">
        <v>323</v>
      </c>
      <c r="B136" s="9" t="s">
        <v>74</v>
      </c>
      <c r="C136" s="14">
        <v>250</v>
      </c>
      <c r="D136" s="53">
        <v>0</v>
      </c>
      <c r="E136" s="64">
        <v>250</v>
      </c>
      <c r="F136" s="45"/>
    </row>
    <row r="137" spans="1:6" s="2" customFormat="1" ht="15.75" customHeight="1" x14ac:dyDescent="0.2">
      <c r="A137" s="77">
        <v>324</v>
      </c>
      <c r="B137" s="9" t="s">
        <v>75</v>
      </c>
      <c r="C137" s="14">
        <v>250</v>
      </c>
      <c r="D137" s="53">
        <v>0</v>
      </c>
      <c r="E137" s="64">
        <v>250</v>
      </c>
      <c r="F137" s="45"/>
    </row>
    <row r="138" spans="1:6" s="2" customFormat="1" ht="15.75" customHeight="1" x14ac:dyDescent="0.2">
      <c r="A138" s="77">
        <v>508</v>
      </c>
      <c r="B138" s="9" t="s">
        <v>187</v>
      </c>
      <c r="C138" s="14">
        <v>2250</v>
      </c>
      <c r="D138" s="106" t="s">
        <v>179</v>
      </c>
      <c r="E138" s="164" t="s">
        <v>179</v>
      </c>
      <c r="F138" s="45"/>
    </row>
    <row r="139" spans="1:6" s="2" customFormat="1" ht="15.75" customHeight="1" x14ac:dyDescent="0.2">
      <c r="A139" s="77"/>
      <c r="B139" s="9" t="s">
        <v>188</v>
      </c>
      <c r="C139" s="14">
        <v>500</v>
      </c>
      <c r="D139" s="106" t="s">
        <v>179</v>
      </c>
      <c r="E139" s="164" t="s">
        <v>179</v>
      </c>
      <c r="F139" s="45"/>
    </row>
    <row r="140" spans="1:6" s="2" customFormat="1" ht="15.75" customHeight="1" thickBot="1" x14ac:dyDescent="0.25">
      <c r="A140" s="162" t="s">
        <v>76</v>
      </c>
      <c r="B140" s="163"/>
      <c r="C140" s="48">
        <f>SUM(C128:C139)</f>
        <v>26055</v>
      </c>
      <c r="D140" s="48">
        <f>SUM(D128:D139)</f>
        <v>17714</v>
      </c>
      <c r="E140" s="48">
        <f t="shared" ref="E140:F140" si="5">SUM(E128:E139)</f>
        <v>18214</v>
      </c>
      <c r="F140" s="88">
        <f t="shared" si="5"/>
        <v>0</v>
      </c>
    </row>
    <row r="141" spans="1:6" s="2" customFormat="1" ht="15.75" customHeight="1" x14ac:dyDescent="0.2">
      <c r="A141" s="156" t="s">
        <v>77</v>
      </c>
      <c r="B141" s="157"/>
      <c r="C141" s="85"/>
      <c r="D141" s="57"/>
      <c r="E141" s="86"/>
      <c r="F141" s="87"/>
    </row>
    <row r="142" spans="1:6" s="2" customFormat="1" ht="15.75" customHeight="1" x14ac:dyDescent="0.2">
      <c r="A142" s="77">
        <v>505</v>
      </c>
      <c r="B142" s="9" t="s">
        <v>78</v>
      </c>
      <c r="C142" s="14">
        <v>125000</v>
      </c>
      <c r="D142" s="53">
        <v>140000</v>
      </c>
      <c r="E142" s="53">
        <v>140000</v>
      </c>
      <c r="F142" s="45"/>
    </row>
    <row r="143" spans="1:6" s="2" customFormat="1" ht="15.75" customHeight="1" thickBot="1" x14ac:dyDescent="0.25">
      <c r="A143" s="96"/>
      <c r="B143" s="15" t="s">
        <v>178</v>
      </c>
      <c r="C143" s="48">
        <f>SUM(C142)</f>
        <v>125000</v>
      </c>
      <c r="D143" s="48">
        <f>SUM(D142)</f>
        <v>140000</v>
      </c>
      <c r="E143" s="48">
        <f>SUM(E142)</f>
        <v>140000</v>
      </c>
      <c r="F143" s="47"/>
    </row>
    <row r="144" spans="1:6" s="2" customFormat="1" ht="15.75" customHeight="1" x14ac:dyDescent="0.2">
      <c r="A144" s="156" t="s">
        <v>79</v>
      </c>
      <c r="B144" s="157"/>
      <c r="C144" s="85"/>
      <c r="D144" s="57"/>
      <c r="E144" s="86"/>
      <c r="F144" s="87"/>
    </row>
    <row r="145" spans="1:6" s="2" customFormat="1" ht="15.75" customHeight="1" x14ac:dyDescent="0.2">
      <c r="A145" s="77">
        <v>340</v>
      </c>
      <c r="B145" s="9" t="s">
        <v>80</v>
      </c>
      <c r="C145" s="14">
        <v>2800</v>
      </c>
      <c r="D145" s="53">
        <v>2720</v>
      </c>
      <c r="E145" s="53">
        <v>2720</v>
      </c>
      <c r="F145" s="45"/>
    </row>
    <row r="146" spans="1:6" s="2" customFormat="1" ht="15.75" customHeight="1" x14ac:dyDescent="0.2">
      <c r="A146" s="77">
        <v>341</v>
      </c>
      <c r="B146" s="9" t="s">
        <v>81</v>
      </c>
      <c r="C146" s="14">
        <v>2500</v>
      </c>
      <c r="D146" s="53">
        <v>2720</v>
      </c>
      <c r="E146" s="53">
        <v>2720</v>
      </c>
      <c r="F146" s="45"/>
    </row>
    <row r="147" spans="1:6" s="2" customFormat="1" ht="15.75" customHeight="1" x14ac:dyDescent="0.2">
      <c r="A147" s="77">
        <v>346</v>
      </c>
      <c r="B147" s="9" t="s">
        <v>82</v>
      </c>
      <c r="C147" s="14">
        <v>1250</v>
      </c>
      <c r="D147" s="53">
        <v>1100</v>
      </c>
      <c r="E147" s="53">
        <v>1100</v>
      </c>
      <c r="F147" s="45"/>
    </row>
    <row r="148" spans="1:6" s="2" customFormat="1" ht="15.75" customHeight="1" x14ac:dyDescent="0.2">
      <c r="A148" s="77">
        <v>576</v>
      </c>
      <c r="B148" s="9" t="s">
        <v>83</v>
      </c>
      <c r="C148" s="14">
        <v>700</v>
      </c>
      <c r="D148" s="53">
        <v>550</v>
      </c>
      <c r="E148" s="53">
        <v>550</v>
      </c>
      <c r="F148" s="45"/>
    </row>
    <row r="149" spans="1:6" s="2" customFormat="1" ht="15.75" customHeight="1" x14ac:dyDescent="0.2">
      <c r="A149" s="77">
        <v>344</v>
      </c>
      <c r="B149" s="9" t="s">
        <v>84</v>
      </c>
      <c r="C149" s="14">
        <v>200</v>
      </c>
      <c r="D149" s="53">
        <v>200</v>
      </c>
      <c r="E149" s="53">
        <v>200</v>
      </c>
      <c r="F149" s="45"/>
    </row>
    <row r="150" spans="1:6" s="2" customFormat="1" ht="15.75" customHeight="1" x14ac:dyDescent="0.2">
      <c r="A150" s="77">
        <v>536</v>
      </c>
      <c r="B150" s="9" t="s">
        <v>85</v>
      </c>
      <c r="C150" s="14">
        <v>1500</v>
      </c>
      <c r="D150" s="53">
        <v>1200</v>
      </c>
      <c r="E150" s="53">
        <v>1200</v>
      </c>
      <c r="F150" s="45"/>
    </row>
    <row r="151" spans="1:6" s="2" customFormat="1" ht="15.75" customHeight="1" x14ac:dyDescent="0.2">
      <c r="A151" s="77">
        <v>539</v>
      </c>
      <c r="B151" s="9" t="s">
        <v>86</v>
      </c>
      <c r="C151" s="14">
        <v>12000</v>
      </c>
      <c r="D151" s="53">
        <v>10000</v>
      </c>
      <c r="E151" s="53">
        <v>10000</v>
      </c>
      <c r="F151" s="45"/>
    </row>
    <row r="152" spans="1:6" s="2" customFormat="1" ht="15.75" customHeight="1" x14ac:dyDescent="0.2">
      <c r="A152" s="77" t="s">
        <v>87</v>
      </c>
      <c r="B152" s="9" t="s">
        <v>88</v>
      </c>
      <c r="C152" s="14">
        <v>7000</v>
      </c>
      <c r="D152" s="53">
        <v>4300</v>
      </c>
      <c r="E152" s="53">
        <v>4300</v>
      </c>
      <c r="F152" s="45"/>
    </row>
    <row r="153" spans="1:6" s="2" customFormat="1" ht="15.75" customHeight="1" x14ac:dyDescent="0.2">
      <c r="A153" s="77">
        <v>564</v>
      </c>
      <c r="B153" s="9" t="s">
        <v>89</v>
      </c>
      <c r="C153" s="14">
        <v>34000</v>
      </c>
      <c r="D153" s="53">
        <v>33500</v>
      </c>
      <c r="E153" s="53">
        <v>33500</v>
      </c>
      <c r="F153" s="45"/>
    </row>
    <row r="154" spans="1:6" s="2" customFormat="1" ht="15.75" customHeight="1" x14ac:dyDescent="0.2">
      <c r="A154" s="77">
        <v>351</v>
      </c>
      <c r="B154" s="9" t="s">
        <v>90</v>
      </c>
      <c r="C154" s="14">
        <v>18738</v>
      </c>
      <c r="D154" s="53">
        <v>18226</v>
      </c>
      <c r="E154" s="53">
        <v>18226</v>
      </c>
      <c r="F154" s="45"/>
    </row>
    <row r="155" spans="1:6" s="2" customFormat="1" ht="15.75" customHeight="1" thickBot="1" x14ac:dyDescent="0.25">
      <c r="A155" s="77"/>
      <c r="B155" s="94" t="s">
        <v>91</v>
      </c>
      <c r="C155" s="95">
        <f>SUM(C145:C154)</f>
        <v>80688</v>
      </c>
      <c r="D155" s="95">
        <f>SUM(D145:D154)</f>
        <v>74516</v>
      </c>
      <c r="E155" s="95">
        <f t="shared" ref="E155:F155" si="6">SUM(E145:E154)</f>
        <v>74516</v>
      </c>
      <c r="F155" s="88">
        <f t="shared" si="6"/>
        <v>0</v>
      </c>
    </row>
    <row r="156" spans="1:6" s="2" customFormat="1" ht="15.75" customHeight="1" x14ac:dyDescent="0.2">
      <c r="A156" s="154" t="s">
        <v>92</v>
      </c>
      <c r="B156" s="155"/>
      <c r="C156" s="85"/>
      <c r="D156" s="57"/>
      <c r="E156" s="86"/>
      <c r="F156" s="87"/>
    </row>
    <row r="157" spans="1:6" s="2" customFormat="1" ht="15.75" customHeight="1" x14ac:dyDescent="0.2">
      <c r="A157" s="77">
        <v>354</v>
      </c>
      <c r="B157" s="9" t="s">
        <v>92</v>
      </c>
      <c r="C157" s="14">
        <v>16200</v>
      </c>
      <c r="D157" s="53">
        <v>15000</v>
      </c>
      <c r="E157" s="53">
        <v>15000</v>
      </c>
      <c r="F157" s="45"/>
    </row>
    <row r="158" spans="1:6" s="2" customFormat="1" ht="15.75" customHeight="1" x14ac:dyDescent="0.2">
      <c r="A158" s="77">
        <v>355</v>
      </c>
      <c r="B158" s="9" t="s">
        <v>93</v>
      </c>
      <c r="C158" s="14">
        <v>117635</v>
      </c>
      <c r="D158" s="53">
        <v>121510</v>
      </c>
      <c r="E158" s="53">
        <v>121510</v>
      </c>
      <c r="F158" s="45"/>
    </row>
    <row r="159" spans="1:6" s="2" customFormat="1" ht="15.75" customHeight="1" x14ac:dyDescent="0.2">
      <c r="A159" s="77" t="s">
        <v>94</v>
      </c>
      <c r="B159" s="9" t="s">
        <v>95</v>
      </c>
      <c r="C159" s="14">
        <v>5000</v>
      </c>
      <c r="D159" s="53">
        <v>5966</v>
      </c>
      <c r="E159" s="53">
        <v>5966</v>
      </c>
      <c r="F159" s="45"/>
    </row>
    <row r="160" spans="1:6" s="2" customFormat="1" ht="15.75" customHeight="1" x14ac:dyDescent="0.2">
      <c r="A160" s="77">
        <v>355</v>
      </c>
      <c r="B160" s="9" t="s">
        <v>96</v>
      </c>
      <c r="C160" s="14">
        <v>13907</v>
      </c>
      <c r="D160" s="53">
        <v>10000</v>
      </c>
      <c r="E160" s="53">
        <v>10000</v>
      </c>
      <c r="F160" s="45"/>
    </row>
    <row r="161" spans="1:6" s="2" customFormat="1" ht="15.75" customHeight="1" thickBot="1" x14ac:dyDescent="0.25">
      <c r="A161" s="77"/>
      <c r="B161" s="17" t="s">
        <v>97</v>
      </c>
      <c r="C161" s="48">
        <f>SUM(C157:C160)</f>
        <v>152742</v>
      </c>
      <c r="D161" s="48">
        <f>SUM(D157:D160)</f>
        <v>152476</v>
      </c>
      <c r="E161" s="48">
        <f t="shared" ref="E161:F161" si="7">SUM(E157:E160)</f>
        <v>152476</v>
      </c>
      <c r="F161" s="88">
        <f t="shared" si="7"/>
        <v>0</v>
      </c>
    </row>
    <row r="162" spans="1:6" s="2" customFormat="1" ht="15.75" customHeight="1" x14ac:dyDescent="0.2">
      <c r="A162" s="90"/>
      <c r="B162" s="91"/>
      <c r="C162" s="92"/>
      <c r="D162" s="92"/>
      <c r="E162" s="92"/>
      <c r="F162" s="93"/>
    </row>
    <row r="163" spans="1:6" s="2" customFormat="1" ht="15.75" customHeight="1" thickBot="1" x14ac:dyDescent="0.25">
      <c r="A163" s="160" t="s">
        <v>44</v>
      </c>
      <c r="B163" s="161"/>
      <c r="C163" s="89">
        <f>C126+C140+C143+C155+C161</f>
        <v>466105</v>
      </c>
      <c r="D163" s="89">
        <f>D126+D140+D143+D155+D161</f>
        <v>452754</v>
      </c>
      <c r="E163" s="89">
        <f>E126+E140+E143+E155+E161</f>
        <v>455254</v>
      </c>
      <c r="F163" s="89">
        <f>F126+F140+F143+F155+F161</f>
        <v>0</v>
      </c>
    </row>
    <row r="164" spans="1:6" s="2" customFormat="1" ht="18.75" customHeight="1" thickBot="1" x14ac:dyDescent="0.25">
      <c r="A164" s="145" t="s">
        <v>98</v>
      </c>
      <c r="B164" s="146"/>
      <c r="C164" s="146"/>
      <c r="D164" s="146"/>
      <c r="E164" s="146"/>
      <c r="F164" s="147"/>
    </row>
    <row r="165" spans="1:6" s="2" customFormat="1" ht="15.75" customHeight="1" x14ac:dyDescent="0.2">
      <c r="A165" s="73">
        <v>503</v>
      </c>
      <c r="B165" s="6" t="s">
        <v>99</v>
      </c>
      <c r="C165" s="56">
        <v>11500</v>
      </c>
      <c r="D165" s="51">
        <v>11000</v>
      </c>
      <c r="E165" s="51">
        <v>11000</v>
      </c>
      <c r="F165" s="44"/>
    </row>
    <row r="166" spans="1:6" s="2" customFormat="1" ht="15.75" customHeight="1" x14ac:dyDescent="0.2">
      <c r="A166" s="77">
        <v>515</v>
      </c>
      <c r="B166" s="9" t="s">
        <v>100</v>
      </c>
      <c r="C166" s="14">
        <v>3000</v>
      </c>
      <c r="D166" s="53">
        <v>3000</v>
      </c>
      <c r="E166" s="53">
        <v>3000</v>
      </c>
      <c r="F166" s="45"/>
    </row>
    <row r="167" spans="1:6" s="2" customFormat="1" ht="15.75" customHeight="1" x14ac:dyDescent="0.2">
      <c r="A167" s="77">
        <v>518</v>
      </c>
      <c r="B167" s="9" t="s">
        <v>101</v>
      </c>
      <c r="C167" s="14">
        <v>4000</v>
      </c>
      <c r="D167" s="53">
        <v>6000</v>
      </c>
      <c r="E167" s="53">
        <v>6000</v>
      </c>
      <c r="F167" s="45"/>
    </row>
    <row r="168" spans="1:6" s="2" customFormat="1" ht="15.75" customHeight="1" x14ac:dyDescent="0.2">
      <c r="A168" s="77">
        <v>502</v>
      </c>
      <c r="B168" s="9" t="s">
        <v>102</v>
      </c>
      <c r="C168" s="14">
        <v>12500</v>
      </c>
      <c r="D168" s="53">
        <v>8500</v>
      </c>
      <c r="E168" s="64">
        <v>12500</v>
      </c>
      <c r="F168" s="45"/>
    </row>
    <row r="169" spans="1:6" s="2" customFormat="1" ht="15.75" customHeight="1" x14ac:dyDescent="0.2">
      <c r="A169" s="77">
        <v>519</v>
      </c>
      <c r="B169" s="9" t="s">
        <v>103</v>
      </c>
      <c r="C169" s="14">
        <v>55500</v>
      </c>
      <c r="D169" s="53">
        <v>55500</v>
      </c>
      <c r="E169" s="53">
        <v>55500</v>
      </c>
      <c r="F169" s="45"/>
    </row>
    <row r="170" spans="1:6" s="2" customFormat="1" ht="15.75" customHeight="1" x14ac:dyDescent="0.2">
      <c r="A170" s="77">
        <v>601</v>
      </c>
      <c r="B170" s="9" t="s">
        <v>104</v>
      </c>
      <c r="C170" s="14">
        <v>6000</v>
      </c>
      <c r="D170" s="53">
        <v>5000</v>
      </c>
      <c r="E170" s="64">
        <v>5850</v>
      </c>
      <c r="F170" s="45"/>
    </row>
    <row r="171" spans="1:6" s="2" customFormat="1" ht="15.75" customHeight="1" x14ac:dyDescent="0.2">
      <c r="A171" s="77">
        <v>531</v>
      </c>
      <c r="B171" s="9" t="s">
        <v>105</v>
      </c>
      <c r="C171" s="14">
        <v>0</v>
      </c>
      <c r="D171" s="53">
        <v>0</v>
      </c>
      <c r="E171" s="53">
        <v>0</v>
      </c>
      <c r="F171" s="45"/>
    </row>
    <row r="172" spans="1:6" s="2" customFormat="1" ht="15.75" customHeight="1" x14ac:dyDescent="0.2">
      <c r="A172" s="77">
        <v>506</v>
      </c>
      <c r="B172" s="9" t="s">
        <v>106</v>
      </c>
      <c r="C172" s="14">
        <v>400</v>
      </c>
      <c r="D172" s="53">
        <v>400</v>
      </c>
      <c r="E172" s="53">
        <v>400</v>
      </c>
      <c r="F172" s="45"/>
    </row>
    <row r="173" spans="1:6" s="2" customFormat="1" ht="15.75" customHeight="1" x14ac:dyDescent="0.2">
      <c r="A173" s="77">
        <v>604</v>
      </c>
      <c r="B173" s="9" t="s">
        <v>107</v>
      </c>
      <c r="C173" s="14">
        <v>1500</v>
      </c>
      <c r="D173" s="53">
        <v>1250</v>
      </c>
      <c r="E173" s="53">
        <v>1250</v>
      </c>
      <c r="F173" s="45"/>
    </row>
    <row r="174" spans="1:6" s="2" customFormat="1" ht="15.75" customHeight="1" x14ac:dyDescent="0.2">
      <c r="A174" s="77">
        <v>517</v>
      </c>
      <c r="B174" s="9" t="s">
        <v>108</v>
      </c>
      <c r="C174" s="14">
        <v>2750</v>
      </c>
      <c r="D174" s="53">
        <v>2500</v>
      </c>
      <c r="E174" s="53">
        <v>2500</v>
      </c>
      <c r="F174" s="45"/>
    </row>
    <row r="175" spans="1:6" s="2" customFormat="1" ht="15.75" customHeight="1" x14ac:dyDescent="0.2">
      <c r="A175" s="77">
        <v>600</v>
      </c>
      <c r="B175" s="9" t="s">
        <v>109</v>
      </c>
      <c r="C175" s="14">
        <v>3000</v>
      </c>
      <c r="D175" s="53">
        <v>3000</v>
      </c>
      <c r="E175" s="53">
        <v>3000</v>
      </c>
      <c r="F175" s="45"/>
    </row>
    <row r="176" spans="1:6" s="2" customFormat="1" ht="15.75" customHeight="1" x14ac:dyDescent="0.2">
      <c r="A176" s="77">
        <v>513</v>
      </c>
      <c r="B176" s="9" t="s">
        <v>110</v>
      </c>
      <c r="C176" s="14">
        <v>9000</v>
      </c>
      <c r="D176" s="53">
        <v>8250</v>
      </c>
      <c r="E176" s="53">
        <v>8250</v>
      </c>
      <c r="F176" s="45"/>
    </row>
    <row r="177" spans="1:6" s="2" customFormat="1" ht="15.75" customHeight="1" x14ac:dyDescent="0.2">
      <c r="A177" s="77">
        <v>544</v>
      </c>
      <c r="B177" s="9" t="s">
        <v>111</v>
      </c>
      <c r="C177" s="14">
        <v>2000</v>
      </c>
      <c r="D177" s="53">
        <v>2000</v>
      </c>
      <c r="E177" s="53">
        <v>2000</v>
      </c>
      <c r="F177" s="45"/>
    </row>
    <row r="178" spans="1:6" s="2" customFormat="1" ht="15.75" customHeight="1" x14ac:dyDescent="0.2">
      <c r="A178" s="77">
        <v>527</v>
      </c>
      <c r="B178" s="9" t="s">
        <v>112</v>
      </c>
      <c r="C178" s="14">
        <v>5000</v>
      </c>
      <c r="D178" s="53">
        <v>5000</v>
      </c>
      <c r="E178" s="53">
        <v>5000</v>
      </c>
      <c r="F178" s="45"/>
    </row>
    <row r="179" spans="1:6" s="2" customFormat="1" ht="15.75" customHeight="1" x14ac:dyDescent="0.2">
      <c r="A179" s="77">
        <v>369</v>
      </c>
      <c r="B179" s="9" t="s">
        <v>113</v>
      </c>
      <c r="C179" s="14">
        <v>24000</v>
      </c>
      <c r="D179" s="53">
        <v>22500</v>
      </c>
      <c r="E179" s="53">
        <v>22500</v>
      </c>
      <c r="F179" s="45"/>
    </row>
    <row r="180" spans="1:6" s="2" customFormat="1" ht="15.75" customHeight="1" x14ac:dyDescent="0.2">
      <c r="A180" s="77">
        <v>370</v>
      </c>
      <c r="B180" s="11" t="s">
        <v>114</v>
      </c>
      <c r="C180" s="14">
        <v>24064</v>
      </c>
      <c r="D180" s="53">
        <v>24064</v>
      </c>
      <c r="E180" s="53">
        <v>24064</v>
      </c>
      <c r="F180" s="45"/>
    </row>
    <row r="181" spans="1:6" s="2" customFormat="1" ht="15.75" customHeight="1" x14ac:dyDescent="0.2">
      <c r="A181" s="77">
        <v>349</v>
      </c>
      <c r="B181" s="9" t="s">
        <v>115</v>
      </c>
      <c r="C181" s="14">
        <v>100</v>
      </c>
      <c r="D181" s="53">
        <v>75</v>
      </c>
      <c r="E181" s="53">
        <v>75</v>
      </c>
      <c r="F181" s="45"/>
    </row>
    <row r="182" spans="1:6" s="2" customFormat="1" ht="15.75" customHeight="1" x14ac:dyDescent="0.2">
      <c r="A182" s="74"/>
      <c r="B182" s="107" t="s">
        <v>181</v>
      </c>
      <c r="C182" s="108">
        <v>850</v>
      </c>
      <c r="D182" s="109" t="s">
        <v>179</v>
      </c>
      <c r="E182" s="109" t="s">
        <v>179</v>
      </c>
      <c r="F182" s="113"/>
    </row>
    <row r="183" spans="1:6" s="2" customFormat="1" ht="15.75" customHeight="1" x14ac:dyDescent="0.2">
      <c r="A183" s="74"/>
      <c r="B183" s="107" t="s">
        <v>189</v>
      </c>
      <c r="C183" s="108">
        <v>500</v>
      </c>
      <c r="D183" s="109" t="s">
        <v>179</v>
      </c>
      <c r="E183" s="109" t="s">
        <v>179</v>
      </c>
      <c r="F183" s="113"/>
    </row>
    <row r="184" spans="1:6" s="2" customFormat="1" ht="15.75" customHeight="1" thickBot="1" x14ac:dyDescent="0.25">
      <c r="A184" s="72"/>
      <c r="B184" s="30" t="s">
        <v>98</v>
      </c>
      <c r="C184" s="46">
        <f>SUM(C165:C183)</f>
        <v>165664</v>
      </c>
      <c r="D184" s="46">
        <f>SUM(D165:D181)</f>
        <v>158039</v>
      </c>
      <c r="E184" s="46">
        <f t="shared" ref="E184:F184" si="8">SUM(E165:E181)</f>
        <v>162889</v>
      </c>
      <c r="F184" s="84">
        <f t="shared" si="8"/>
        <v>0</v>
      </c>
    </row>
    <row r="185" spans="1:6" s="2" customFormat="1" ht="18.75" customHeight="1" thickBot="1" x14ac:dyDescent="0.25">
      <c r="A185" s="145" t="s">
        <v>116</v>
      </c>
      <c r="B185" s="146"/>
      <c r="C185" s="146"/>
      <c r="D185" s="146"/>
      <c r="E185" s="146"/>
      <c r="F185" s="147"/>
    </row>
    <row r="186" spans="1:6" s="2" customFormat="1" ht="15.75" customHeight="1" x14ac:dyDescent="0.2">
      <c r="A186" s="73">
        <v>548</v>
      </c>
      <c r="B186" s="6" t="s">
        <v>117</v>
      </c>
      <c r="C186" s="50">
        <v>82500</v>
      </c>
      <c r="D186" s="51">
        <v>90750</v>
      </c>
      <c r="E186" s="51">
        <v>90750</v>
      </c>
      <c r="F186" s="44"/>
    </row>
    <row r="187" spans="1:6" s="2" customFormat="1" ht="15.75" customHeight="1" x14ac:dyDescent="0.2">
      <c r="A187" s="76">
        <v>560</v>
      </c>
      <c r="B187" s="8" t="s">
        <v>118</v>
      </c>
      <c r="C187" s="52">
        <v>2500</v>
      </c>
      <c r="D187" s="57">
        <v>2500</v>
      </c>
      <c r="E187" s="57">
        <v>2500</v>
      </c>
      <c r="F187" s="45"/>
    </row>
    <row r="188" spans="1:6" s="2" customFormat="1" ht="15.75" customHeight="1" x14ac:dyDescent="0.2">
      <c r="A188" s="76">
        <v>504</v>
      </c>
      <c r="B188" s="8" t="s">
        <v>119</v>
      </c>
      <c r="C188" s="54">
        <v>0</v>
      </c>
      <c r="D188" s="53">
        <v>0</v>
      </c>
      <c r="E188" s="53">
        <v>0</v>
      </c>
      <c r="F188" s="45"/>
    </row>
    <row r="189" spans="1:6" s="2" customFormat="1" ht="15.75" customHeight="1" thickBot="1" x14ac:dyDescent="0.25">
      <c r="A189" s="75"/>
      <c r="B189" s="30" t="s">
        <v>120</v>
      </c>
      <c r="C189" s="46">
        <f>SUM(C186:C188)</f>
        <v>85000</v>
      </c>
      <c r="D189" s="46">
        <f>SUM(D186:D188)</f>
        <v>93250</v>
      </c>
      <c r="E189" s="46">
        <f t="shared" ref="E189:F189" si="9">SUM(E186:E188)</f>
        <v>93250</v>
      </c>
      <c r="F189" s="84">
        <f t="shared" si="9"/>
        <v>0</v>
      </c>
    </row>
    <row r="190" spans="1:6" s="2" customFormat="1" ht="18.75" customHeight="1" thickBot="1" x14ac:dyDescent="0.25">
      <c r="A190" s="145" t="s">
        <v>121</v>
      </c>
      <c r="B190" s="146"/>
      <c r="C190" s="146"/>
      <c r="D190" s="146"/>
      <c r="E190" s="146"/>
      <c r="F190" s="147"/>
    </row>
    <row r="191" spans="1:6" s="2" customFormat="1" ht="15.75" customHeight="1" x14ac:dyDescent="0.2">
      <c r="A191" s="73">
        <v>614</v>
      </c>
      <c r="B191" s="6" t="s">
        <v>122</v>
      </c>
      <c r="C191" s="50">
        <v>27680</v>
      </c>
      <c r="D191" s="51">
        <v>18566</v>
      </c>
      <c r="E191" s="51">
        <v>18566</v>
      </c>
      <c r="F191" s="44"/>
    </row>
    <row r="192" spans="1:6" s="2" customFormat="1" ht="15.75" customHeight="1" x14ac:dyDescent="0.2">
      <c r="A192" s="74">
        <v>522</v>
      </c>
      <c r="B192" s="13" t="s">
        <v>123</v>
      </c>
      <c r="C192" s="54">
        <v>2000</v>
      </c>
      <c r="D192" s="53">
        <v>2000</v>
      </c>
      <c r="E192" s="53">
        <v>2000</v>
      </c>
      <c r="F192" s="45"/>
    </row>
    <row r="193" spans="1:6" s="2" customFormat="1" ht="15.75" customHeight="1" thickBot="1" x14ac:dyDescent="0.25">
      <c r="A193" s="75"/>
      <c r="B193" s="30" t="s">
        <v>121</v>
      </c>
      <c r="C193" s="46">
        <f>SUM(C191:C192)</f>
        <v>29680</v>
      </c>
      <c r="D193" s="46">
        <f>SUM(D191:D192)</f>
        <v>20566</v>
      </c>
      <c r="E193" s="46">
        <f t="shared" ref="E193:F193" si="10">SUM(E191:E192)</f>
        <v>20566</v>
      </c>
      <c r="F193" s="84">
        <f t="shared" si="10"/>
        <v>0</v>
      </c>
    </row>
    <row r="194" spans="1:6" s="2" customFormat="1" ht="18.75" customHeight="1" thickBot="1" x14ac:dyDescent="0.25">
      <c r="A194" s="148" t="s">
        <v>124</v>
      </c>
      <c r="B194" s="149"/>
      <c r="C194" s="149"/>
      <c r="D194" s="149"/>
      <c r="E194" s="149"/>
      <c r="F194" s="150"/>
    </row>
    <row r="195" spans="1:6" s="2" customFormat="1" ht="15.75" customHeight="1" x14ac:dyDescent="0.2">
      <c r="A195" s="68"/>
      <c r="B195" s="6" t="s">
        <v>125</v>
      </c>
      <c r="C195" s="56">
        <v>115835</v>
      </c>
      <c r="D195" s="110" t="s">
        <v>179</v>
      </c>
      <c r="E195" s="110" t="s">
        <v>179</v>
      </c>
      <c r="F195" s="111" t="s">
        <v>179</v>
      </c>
    </row>
    <row r="196" spans="1:6" s="2" customFormat="1" ht="15.75" customHeight="1" x14ac:dyDescent="0.2">
      <c r="A196" s="70"/>
      <c r="B196" s="9" t="s">
        <v>126</v>
      </c>
      <c r="C196" s="14">
        <v>49262</v>
      </c>
      <c r="D196" s="106" t="s">
        <v>179</v>
      </c>
      <c r="E196" s="106" t="s">
        <v>179</v>
      </c>
      <c r="F196" s="112" t="s">
        <v>179</v>
      </c>
    </row>
    <row r="197" spans="1:6" s="2" customFormat="1" ht="15.75" customHeight="1" x14ac:dyDescent="0.2">
      <c r="A197" s="71"/>
      <c r="B197" s="9" t="s">
        <v>176</v>
      </c>
      <c r="C197" s="14">
        <v>0</v>
      </c>
      <c r="D197" s="106" t="s">
        <v>179</v>
      </c>
      <c r="E197" s="106" t="s">
        <v>179</v>
      </c>
      <c r="F197" s="112" t="s">
        <v>179</v>
      </c>
    </row>
    <row r="198" spans="1:6" s="2" customFormat="1" ht="15.75" customHeight="1" x14ac:dyDescent="0.2">
      <c r="A198" s="71"/>
      <c r="B198" s="9"/>
      <c r="C198" s="14"/>
      <c r="D198" s="53"/>
      <c r="E198" s="64"/>
      <c r="F198" s="45"/>
    </row>
    <row r="199" spans="1:6" s="2" customFormat="1" ht="15.75" customHeight="1" x14ac:dyDescent="0.2">
      <c r="A199" s="71"/>
      <c r="B199" s="9"/>
      <c r="C199" s="14"/>
      <c r="D199" s="53"/>
      <c r="E199" s="64"/>
      <c r="F199" s="45"/>
    </row>
    <row r="200" spans="1:6" s="2" customFormat="1" ht="15.75" customHeight="1" thickBot="1" x14ac:dyDescent="0.25">
      <c r="A200" s="72"/>
      <c r="B200" s="30" t="s">
        <v>124</v>
      </c>
      <c r="C200" s="46">
        <f>SUM(C195:C199)</f>
        <v>165097</v>
      </c>
      <c r="D200" s="46">
        <f>SUM(D195:D199)</f>
        <v>0</v>
      </c>
      <c r="E200" s="46">
        <f t="shared" ref="E200:F200" si="11">SUM(E195:E199)</f>
        <v>0</v>
      </c>
      <c r="F200" s="84">
        <f t="shared" si="11"/>
        <v>0</v>
      </c>
    </row>
    <row r="201" spans="1:6" s="2" customFormat="1" ht="18.75" thickBot="1" x14ac:dyDescent="0.3">
      <c r="A201" s="16"/>
      <c r="B201" s="66" t="s">
        <v>127</v>
      </c>
      <c r="C201" s="67">
        <f>C67+C82+C89+C97+C104+C163+C184+C189+C193+C200</f>
        <v>6750695</v>
      </c>
      <c r="D201" s="67">
        <f>D67+D82+D89+D97+D104+D163+D184+D189+D193+D200</f>
        <v>6291381</v>
      </c>
      <c r="E201" s="67">
        <f>E67+E82+E89+E97+E104+E163+E184+E189+E193+E200</f>
        <v>6319131</v>
      </c>
      <c r="F201" s="65"/>
    </row>
  </sheetData>
  <mergeCells count="44">
    <mergeCell ref="A190:F190"/>
    <mergeCell ref="A194:F194"/>
    <mergeCell ref="A90:F90"/>
    <mergeCell ref="A98:F98"/>
    <mergeCell ref="A105:F105"/>
    <mergeCell ref="A164:F164"/>
    <mergeCell ref="A185:F185"/>
    <mergeCell ref="A156:B156"/>
    <mergeCell ref="A144:B144"/>
    <mergeCell ref="A141:B141"/>
    <mergeCell ref="A127:B127"/>
    <mergeCell ref="A106:B106"/>
    <mergeCell ref="A163:B163"/>
    <mergeCell ref="A140:B140"/>
    <mergeCell ref="A61:F61"/>
    <mergeCell ref="A68:F68"/>
    <mergeCell ref="A83:F83"/>
    <mergeCell ref="A58:E58"/>
    <mergeCell ref="A17:F17"/>
    <mergeCell ref="A22:F22"/>
    <mergeCell ref="A30:F30"/>
    <mergeCell ref="A35:F35"/>
    <mergeCell ref="A40:F40"/>
    <mergeCell ref="A14:E14"/>
    <mergeCell ref="A21:B21"/>
    <mergeCell ref="A29:B29"/>
    <mergeCell ref="A53:B53"/>
    <mergeCell ref="A54:B54"/>
    <mergeCell ref="A34:B34"/>
    <mergeCell ref="A39:B39"/>
    <mergeCell ref="A43:B43"/>
    <mergeCell ref="A44:F44"/>
    <mergeCell ref="A12:B12"/>
    <mergeCell ref="A13:B13"/>
    <mergeCell ref="A1:E1"/>
    <mergeCell ref="A3:B3"/>
    <mergeCell ref="A4:B4"/>
    <mergeCell ref="A9:B9"/>
    <mergeCell ref="A10:B10"/>
    <mergeCell ref="A11:B11"/>
    <mergeCell ref="A5:B5"/>
    <mergeCell ref="A6:B6"/>
    <mergeCell ref="A7:B7"/>
    <mergeCell ref="A8:B8"/>
  </mergeCells>
  <dataValidations count="3">
    <dataValidation type="whole" allowBlank="1" showInputMessage="1" showErrorMessage="1" error="Please enter figure as a positive number to the nearest whole pound" sqref="C18:C20">
      <formula1>-10000000</formula1>
      <formula2>1000000000</formula2>
    </dataValidation>
    <dataValidation type="whole" allowBlank="1" showInputMessage="1" showErrorMessage="1" error="Please enter figure as a positive number to the nearest whole pound" sqref="C31:C33">
      <formula1>-1000000</formula1>
      <formula2>1000000000</formula2>
    </dataValidation>
    <dataValidation type="whole" allowBlank="1" showInputMessage="1" showErrorMessage="1" error="Please enter figure as a positive number to the nearest whole pound" sqref="C23:C28 C36:C38 C41:C42 C45:C52">
      <formula1>0</formula1>
      <formula2>1000000000</formula2>
    </dataValidation>
  </dataValidations>
  <pageMargins left="0.7" right="0.7" top="0.75" bottom="0.75" header="0.3" footer="0.3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Comparison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S.Roberts</dc:creator>
  <cp:lastModifiedBy>S.Roberts</cp:lastModifiedBy>
  <cp:lastPrinted>2018-06-19T16:04:54Z</cp:lastPrinted>
  <dcterms:created xsi:type="dcterms:W3CDTF">2018-06-08T12:49:05Z</dcterms:created>
  <dcterms:modified xsi:type="dcterms:W3CDTF">2018-06-19T16:05:45Z</dcterms:modified>
</cp:coreProperties>
</file>