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7th July meeting 2016\"/>
    </mc:Choice>
  </mc:AlternateContent>
  <bookViews>
    <workbookView xWindow="480" yWindow="720" windowWidth="24240" windowHeight="11985"/>
  </bookViews>
  <sheets>
    <sheet name="Summary" sheetId="3" r:id="rId1"/>
    <sheet name="Income" sheetId="1" r:id="rId2"/>
    <sheet name="Expenditure (non Capitation)" sheetId="2" r:id="rId3"/>
    <sheet name="Expenditure(Capitation)" sheetId="4" r:id="rId4"/>
    <sheet name="." sheetId="6" r:id="rId5"/>
  </sheets>
  <externalReferences>
    <externalReference r:id="rId6"/>
  </externalReferences>
  <definedNames>
    <definedName name="_xlnm.Print_Area" localSheetId="2">'Expenditure (non Capitation)'!$A$1:$G$86</definedName>
    <definedName name="_xlnm.Print_Area" localSheetId="3">'Expenditure(Capitation)'!$F$1:$I$60</definedName>
    <definedName name="_xlnm.Print_Area" localSheetId="1">Income!$A$1:$K$38</definedName>
    <definedName name="_xlnm.Print_Area" localSheetId="0">Summary!$A$1:$H$43</definedName>
  </definedNames>
  <calcPr calcId="152511"/>
</workbook>
</file>

<file path=xl/calcChain.xml><?xml version="1.0" encoding="utf-8"?>
<calcChain xmlns="http://schemas.openxmlformats.org/spreadsheetml/2006/main">
  <c r="G7" i="2" l="1"/>
  <c r="E7" i="2" l="1"/>
  <c r="K36" i="1"/>
  <c r="K29" i="1"/>
  <c r="K19" i="1"/>
  <c r="K11" i="1"/>
  <c r="G26" i="3"/>
  <c r="E32" i="3"/>
  <c r="E30" i="3"/>
  <c r="E28" i="3"/>
  <c r="E66" i="2" l="1"/>
  <c r="H57" i="4"/>
  <c r="H55" i="4"/>
  <c r="H50" i="4"/>
  <c r="H49" i="4"/>
  <c r="H43" i="4"/>
  <c r="H42" i="4"/>
  <c r="H40" i="4"/>
  <c r="H38" i="4"/>
  <c r="H37" i="4"/>
  <c r="H33" i="4"/>
  <c r="H31" i="4"/>
  <c r="H28" i="4"/>
  <c r="H25" i="4"/>
  <c r="H24" i="4"/>
  <c r="H23" i="4"/>
  <c r="H22" i="4"/>
  <c r="H21" i="4"/>
  <c r="H20" i="4"/>
  <c r="H19" i="4"/>
  <c r="H18" i="4"/>
  <c r="H16" i="4"/>
  <c r="H14" i="4"/>
  <c r="H12" i="4"/>
  <c r="H11" i="4"/>
  <c r="H9" i="4"/>
  <c r="E56" i="2"/>
  <c r="E37" i="2" l="1"/>
  <c r="I9" i="1"/>
  <c r="E72" i="2" l="1"/>
  <c r="E73" i="2" s="1"/>
  <c r="I14" i="1" l="1"/>
  <c r="E85" i="2" l="1"/>
  <c r="E80" i="2"/>
  <c r="E76" i="2"/>
  <c r="E60" i="2"/>
  <c r="E50" i="2"/>
  <c r="E42" i="2"/>
  <c r="E31" i="2"/>
  <c r="E27" i="2"/>
  <c r="E24" i="2"/>
  <c r="E11" i="2"/>
  <c r="I59" i="4" l="1"/>
  <c r="B25" i="3"/>
  <c r="G25" i="3" s="1"/>
  <c r="B16" i="3"/>
  <c r="G16" i="3" s="1"/>
  <c r="B15" i="3"/>
  <c r="G15" i="3" s="1"/>
  <c r="B14" i="3"/>
  <c r="G14" i="3" s="1"/>
  <c r="B10" i="3"/>
  <c r="G10" i="3" s="1"/>
  <c r="I29" i="1"/>
  <c r="B9" i="3" s="1"/>
  <c r="G9" i="3" s="1"/>
  <c r="I19" i="1"/>
  <c r="B8" i="3" s="1"/>
  <c r="G8" i="3" s="1"/>
  <c r="I11" i="1"/>
  <c r="I36" i="1" l="1"/>
  <c r="H59" i="4"/>
  <c r="B26" i="3" s="1"/>
  <c r="B24" i="3" l="1"/>
  <c r="G24" i="3" s="1"/>
  <c r="B7" i="3" l="1"/>
  <c r="G7" i="3" s="1"/>
  <c r="G11" i="3" s="1"/>
  <c r="B37" i="3" l="1"/>
  <c r="B38" i="3"/>
  <c r="B11" i="3"/>
  <c r="B22" i="3" l="1"/>
  <c r="G22" i="3" s="1"/>
  <c r="XFB74" i="2" l="1"/>
  <c r="B19" i="3"/>
  <c r="G19" i="3" s="1"/>
  <c r="B23" i="3"/>
  <c r="G23" i="3" s="1"/>
  <c r="B20" i="3" l="1"/>
  <c r="G20" i="3" s="1"/>
  <c r="B18" i="3"/>
  <c r="G18" i="3" s="1"/>
  <c r="B21" i="3"/>
  <c r="G21" i="3" s="1"/>
  <c r="B17" i="3"/>
  <c r="G17" i="3" s="1"/>
  <c r="G28" i="3" l="1"/>
  <c r="B39" i="3"/>
  <c r="B42" i="3"/>
  <c r="B41" i="3"/>
  <c r="E38" i="1"/>
  <c r="B28" i="3" l="1"/>
  <c r="B30" i="3" l="1"/>
  <c r="B32" i="3" l="1"/>
</calcChain>
</file>

<file path=xl/comments1.xml><?xml version="1.0" encoding="utf-8"?>
<comments xmlns="http://schemas.openxmlformats.org/spreadsheetml/2006/main">
  <authors>
    <author>C.Owens</author>
  </authors>
  <commentList>
    <comment ref="E52" authorId="0" shapeId="0">
      <text>
        <r>
          <rPr>
            <b/>
            <sz val="9"/>
            <color indexed="81"/>
            <rFont val="Tahoma"/>
            <family val="2"/>
          </rPr>
          <t>C.Owens:</t>
        </r>
        <r>
          <rPr>
            <sz val="9"/>
            <color indexed="81"/>
            <rFont val="Tahoma"/>
            <family val="2"/>
          </rPr>
          <t xml:space="preserve">
Total Churchill cost £142,000 + £3000 sundries.  Astro pays £17,200 &amp; S. Hall pays £12,400
Cleaning includes refuse</t>
        </r>
      </text>
    </comment>
  </commentList>
</comments>
</file>

<file path=xl/sharedStrings.xml><?xml version="1.0" encoding="utf-8"?>
<sst xmlns="http://schemas.openxmlformats.org/spreadsheetml/2006/main" count="223" uniqueCount="195">
  <si>
    <t>SEN Income</t>
  </si>
  <si>
    <t>Rates Income</t>
  </si>
  <si>
    <t>GAG funding</t>
  </si>
  <si>
    <t>Other Govt Grants</t>
  </si>
  <si>
    <t>Other Income</t>
  </si>
  <si>
    <t>Total INCOME</t>
  </si>
  <si>
    <t>Teaching Staff</t>
  </si>
  <si>
    <t>Educational Support Staff</t>
  </si>
  <si>
    <t>Premises Staffing</t>
  </si>
  <si>
    <t>Admin Staffing</t>
  </si>
  <si>
    <t>Maintenance of Premises</t>
  </si>
  <si>
    <t>Other Occupational Costs</t>
  </si>
  <si>
    <t>Educational Supplies and Services</t>
  </si>
  <si>
    <t>Other Supplies and Services</t>
  </si>
  <si>
    <t>ICT Costs (Non Capital)</t>
  </si>
  <si>
    <t>Nominal Code Desc</t>
  </si>
  <si>
    <t>Cost Centre desc</t>
  </si>
  <si>
    <t>GAG Income</t>
  </si>
  <si>
    <t>Bottom figures MUST balance!!</t>
  </si>
  <si>
    <t>Nominal Code</t>
  </si>
  <si>
    <t>Cost Code</t>
  </si>
  <si>
    <t>£</t>
  </si>
  <si>
    <t>TEACHING STAFF</t>
  </si>
  <si>
    <t>M D A  STAFF</t>
  </si>
  <si>
    <t>ADMIN STAFF</t>
  </si>
  <si>
    <t>LIBRARY STAFF</t>
  </si>
  <si>
    <t>PREMISES STAFF</t>
  </si>
  <si>
    <t>GROUNDS MAINTENANCE</t>
  </si>
  <si>
    <t>RATES</t>
  </si>
  <si>
    <t>CLEANING</t>
  </si>
  <si>
    <t>POSTAGE</t>
  </si>
  <si>
    <t>INSURANCE</t>
  </si>
  <si>
    <t>PROFESSIONAL FEES</t>
  </si>
  <si>
    <t>HOSPITALITY</t>
  </si>
  <si>
    <t>GOVERNORS</t>
  </si>
  <si>
    <t>6th form income</t>
  </si>
  <si>
    <t>SUPPLY &amp; COVER STAFF</t>
  </si>
  <si>
    <t>Capitation/ Curriculum</t>
  </si>
  <si>
    <t>Total Expenditure</t>
  </si>
  <si>
    <t>Reserves</t>
  </si>
  <si>
    <t>Brought Forward</t>
  </si>
  <si>
    <t>Balanced Budget</t>
  </si>
  <si>
    <t>Allocated Budget</t>
  </si>
  <si>
    <t>September 2012 - August 2013</t>
  </si>
  <si>
    <t>Total Staff as %age of GAG</t>
  </si>
  <si>
    <t>Total Staff as %age of Total Income</t>
  </si>
  <si>
    <t>Analysis of Budget</t>
  </si>
  <si>
    <t>Teachers Pay as %age of GAG</t>
  </si>
  <si>
    <t>Revenue Budget Expenditure 2012-13</t>
  </si>
  <si>
    <t>SCT202</t>
  </si>
  <si>
    <t>Parent Donations</t>
  </si>
  <si>
    <t>Sports Hall Income</t>
  </si>
  <si>
    <t>AGP0101</t>
  </si>
  <si>
    <t>Astro Income</t>
  </si>
  <si>
    <t>School Direct Mentor  Grants</t>
  </si>
  <si>
    <t>MISC Income/Bank Interest</t>
  </si>
  <si>
    <t>Looked after Children income</t>
  </si>
  <si>
    <t>Estimated Brought forward</t>
  </si>
  <si>
    <t>LEADERSHIP</t>
  </si>
  <si>
    <t>COVER SUPERVISORS</t>
  </si>
  <si>
    <t>DEPT. TECHNICIANS</t>
  </si>
  <si>
    <t>LSA'S</t>
  </si>
  <si>
    <t>IT TECHNICIANS</t>
  </si>
  <si>
    <t>SCIENCE TECHNICIANS</t>
  </si>
  <si>
    <t>STUDENT SERVICES</t>
  </si>
  <si>
    <t>AGP0201</t>
  </si>
  <si>
    <t>PASTORAL SUPPORT STAFF</t>
  </si>
  <si>
    <t>Learning Support Staff as %age of GAG</t>
  </si>
  <si>
    <t>Other Support Staff as %age of GAG</t>
  </si>
  <si>
    <t>Pension Deficency</t>
  </si>
  <si>
    <t>Pension Deficiency</t>
  </si>
  <si>
    <t>ASTRO EXPENDITURE (Staff)</t>
  </si>
  <si>
    <t>Art</t>
  </si>
  <si>
    <t>Drama</t>
  </si>
  <si>
    <t>Music</t>
  </si>
  <si>
    <t>English</t>
  </si>
  <si>
    <t>Modern Languages</t>
  </si>
  <si>
    <t>Science</t>
  </si>
  <si>
    <t>IT</t>
  </si>
  <si>
    <t>Mathematics</t>
  </si>
  <si>
    <t>PE</t>
  </si>
  <si>
    <t>PASS</t>
  </si>
  <si>
    <t>Fixtures Expenses</t>
  </si>
  <si>
    <t>Media Studies</t>
  </si>
  <si>
    <t>KS3 Pre vocational</t>
  </si>
  <si>
    <t>Tutorial</t>
  </si>
  <si>
    <t>Pastoral 6th form</t>
  </si>
  <si>
    <t>Student Council</t>
  </si>
  <si>
    <t>year 11 work experience</t>
  </si>
  <si>
    <t>Stretch &amp; Challenge</t>
  </si>
  <si>
    <t>Football Academy</t>
  </si>
  <si>
    <t>Exam Fees Costs</t>
  </si>
  <si>
    <t>Library</t>
  </si>
  <si>
    <t>Pupil Travel</t>
  </si>
  <si>
    <t>Pupil Exclusion</t>
  </si>
  <si>
    <t>Field Study Support</t>
  </si>
  <si>
    <t>Alt Ed</t>
  </si>
  <si>
    <t>Oasis Centre</t>
  </si>
  <si>
    <t>First Aid</t>
  </si>
  <si>
    <t>Bursary Funding</t>
  </si>
  <si>
    <t>640A</t>
  </si>
  <si>
    <t>AGP0202</t>
  </si>
  <si>
    <t>SG150</t>
  </si>
  <si>
    <t>Cricket School</t>
  </si>
  <si>
    <t>SG150A</t>
  </si>
  <si>
    <t>School Games Income</t>
  </si>
  <si>
    <t>MUSIC PERI TEACHERS</t>
  </si>
  <si>
    <t>Other Staff Costs</t>
  </si>
  <si>
    <t>OTHER STAFF COSTS</t>
  </si>
  <si>
    <t>STAFF TRAINING</t>
  </si>
  <si>
    <t>COMMUNICATIONS</t>
  </si>
  <si>
    <t>MINI BUS EXPENDITURE</t>
  </si>
  <si>
    <t>OFFICE EXPENSES</t>
  </si>
  <si>
    <t>Head Teachers Budgets</t>
  </si>
  <si>
    <t>COMMUNICATIONS MAINTENANCE</t>
  </si>
  <si>
    <t>FSM STAFF</t>
  </si>
  <si>
    <t>FURNITURE &amp; EQUIPMENT</t>
  </si>
  <si>
    <t>BUILDINGS MAINTENANCE</t>
  </si>
  <si>
    <t>SWIMMING POOL</t>
  </si>
  <si>
    <t>WATER</t>
  </si>
  <si>
    <t>ENERGY</t>
  </si>
  <si>
    <t>SPORTS HALL</t>
  </si>
  <si>
    <t>ASTRO TURF PITCH</t>
  </si>
  <si>
    <t>ASTRO TURF SINKING FUND</t>
  </si>
  <si>
    <t>PUPIL PREMIUM</t>
  </si>
  <si>
    <t>BWD DELIVERY GROUP</t>
  </si>
  <si>
    <t xml:space="preserve">School Games </t>
  </si>
  <si>
    <t>FSM STUDENTS</t>
  </si>
  <si>
    <t>LICENCES &amp; SUBS</t>
  </si>
  <si>
    <t>IT  MAINTENANCE EQUIP</t>
  </si>
  <si>
    <t>FOREIGN ASSISTANT</t>
  </si>
  <si>
    <t>CATERING - Other</t>
  </si>
  <si>
    <t>vocational Animals</t>
  </si>
  <si>
    <t>Summer School</t>
  </si>
  <si>
    <t>Irrecoverable VAT</t>
  </si>
  <si>
    <t>Pastoral Whole School JCO</t>
  </si>
  <si>
    <t>Pastoral JIC</t>
  </si>
  <si>
    <t>Business Studies</t>
  </si>
  <si>
    <t>Citizenship/Careers-CITIZENSHIP</t>
  </si>
  <si>
    <t xml:space="preserve">Careers </t>
  </si>
  <si>
    <t>STEM</t>
  </si>
  <si>
    <t>Pupil Premium</t>
  </si>
  <si>
    <t>PUPIL PREMIUM STAFFING</t>
  </si>
  <si>
    <t>SFLACK</t>
  </si>
  <si>
    <t>looked After Children</t>
  </si>
  <si>
    <t xml:space="preserve">Creative Writing </t>
  </si>
  <si>
    <t>2015-16</t>
  </si>
  <si>
    <t>STAFF RECRUITMENT</t>
  </si>
  <si>
    <t>Improvement Budgets</t>
  </si>
  <si>
    <t>SCHOOL IMPROVEMENT - HT</t>
  </si>
  <si>
    <t>Performing Arts Professionals</t>
  </si>
  <si>
    <t>Social Sciences &amp; Law</t>
  </si>
  <si>
    <t>DESIGN TECHNOLOGY</t>
  </si>
  <si>
    <t>Literacy Whole School</t>
  </si>
  <si>
    <t>Numeracy Whole School</t>
  </si>
  <si>
    <t>Learning Trollies</t>
  </si>
  <si>
    <t>Engineering</t>
  </si>
  <si>
    <t>Primary Liason</t>
  </si>
  <si>
    <t>Devolved Formula Capital</t>
  </si>
  <si>
    <t>BUILDING IMPROVMENTS - DFC</t>
  </si>
  <si>
    <t>MARKETING - HEADTEACHER</t>
  </si>
  <si>
    <t>Pupil Premium income</t>
  </si>
  <si>
    <t>Lettings Income</t>
  </si>
  <si>
    <t>Revenue Budget Summary 2016-17</t>
  </si>
  <si>
    <t>September 2016 - August 2017</t>
  </si>
  <si>
    <t>Revenue Budget Income 2016-17</t>
  </si>
  <si>
    <t>Revenue Budget Expenditure 2016-2017</t>
  </si>
  <si>
    <t>Revenue Budget Expenditure 2016-17</t>
  </si>
  <si>
    <t>September 2016- August 2017</t>
  </si>
  <si>
    <t xml:space="preserve">LA Falling Rolls </t>
  </si>
  <si>
    <t>Bexley income</t>
  </si>
  <si>
    <t>2016-17</t>
  </si>
  <si>
    <t>confirmed by EFA</t>
  </si>
  <si>
    <t>Hunanities</t>
  </si>
  <si>
    <t>HISTORY (now humanities)</t>
  </si>
  <si>
    <t>TBC</t>
  </si>
  <si>
    <t>SALIX LOAN</t>
  </si>
  <si>
    <t>Narrative</t>
  </si>
  <si>
    <t xml:space="preserve">15/16 </t>
  </si>
  <si>
    <t>Difference</t>
  </si>
  <si>
    <t>Reduction in GAG income of £558k, Pupil Premium from £13k and 6th form funding £12k</t>
  </si>
  <si>
    <t>Increase in Falling Roll Funding of £481k.  Reduction in SEN of £21k.</t>
  </si>
  <si>
    <t>Reduction in reserves.  16/17 as per carry forward estimate.</t>
  </si>
  <si>
    <t>Please see Staff Changes Breakdown</t>
  </si>
  <si>
    <t>Increased monthly contribution based on new PN11 form</t>
  </si>
  <si>
    <t>Redundancy costs of £164k to be paid in September 2016.    Increase in FSM for staff of £5.5k</t>
  </si>
  <si>
    <t>Reduction in Buildings Maintenance of £28k.  Major building work to be covered by CIF Funding.</t>
  </si>
  <si>
    <t>Increase of £18k due to Salix loan - offset by reduced energy costs.</t>
  </si>
  <si>
    <t>Reduced in line with income.</t>
  </si>
  <si>
    <t>Reduced HT Marketing by £5,000 &amp; reduced HT school Improvement by £20,000.  Devolved Formula Capital as per income.</t>
  </si>
  <si>
    <t>Alt Ed reduced by £23.5k as calculated by HT.  Other General curriculum reduced by 20%.  Exam Fees remain the same as 15/16.</t>
  </si>
  <si>
    <t>£25k additional income from Bexley to cover LSA and £10k additional school games income.</t>
  </si>
  <si>
    <t>Increase to water budget of £14k due to under commitment 15/16.  Increased energy costs by £5k due to over spend 15/16, but also reduced by £18k for savings following cladding &amp; pipe work (see Salix Loan line).  New Essex ins so reduction of £17k.</t>
  </si>
  <si>
    <t>Reduced as agreed with ICT manager to essential maintenance costs only.</t>
  </si>
  <si>
    <t>PUPIL PREMIUM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</si>
</sst>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25"/>
      <color indexed="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0"/>
      <name val="Arial"/>
      <family val="2"/>
    </font>
    <font>
      <sz val="10"/>
      <color indexed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color indexed="0"/>
      <name val="Calibri"/>
      <family val="2"/>
      <scheme val="minor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3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/>
    <xf numFmtId="0" fontId="0" fillId="0" borderId="0" xfId="0"/>
    <xf numFmtId="0" fontId="1" fillId="2" borderId="0" xfId="0" applyFont="1" applyFill="1"/>
    <xf numFmtId="164" fontId="0" fillId="2" borderId="0" xfId="1" applyNumberFormat="1" applyFont="1" applyFill="1"/>
    <xf numFmtId="164" fontId="0" fillId="0" borderId="0" xfId="1" applyNumberFormat="1" applyFont="1"/>
    <xf numFmtId="164" fontId="0" fillId="0" borderId="0" xfId="0" applyNumberFormat="1"/>
    <xf numFmtId="4" fontId="0" fillId="0" borderId="0" xfId="0" applyNumberForma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165" fontId="10" fillId="0" borderId="0" xfId="2" applyNumberFormat="1" applyFont="1"/>
    <xf numFmtId="164" fontId="10" fillId="0" borderId="0" xfId="1" applyNumberFormat="1" applyFont="1" applyBorder="1"/>
    <xf numFmtId="164" fontId="1" fillId="2" borderId="0" xfId="1" applyNumberFormat="1" applyFont="1" applyFill="1"/>
    <xf numFmtId="164" fontId="5" fillId="0" borderId="1" xfId="1" applyNumberFormat="1" applyFont="1" applyBorder="1"/>
    <xf numFmtId="0" fontId="1" fillId="2" borderId="8" xfId="0" applyFont="1" applyFill="1" applyBorder="1"/>
    <xf numFmtId="0" fontId="0" fillId="0" borderId="8" xfId="0" applyBorder="1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Fill="1" applyBorder="1"/>
    <xf numFmtId="0" fontId="3" fillId="2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11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0" fillId="0" borderId="0" xfId="0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Border="1"/>
    <xf numFmtId="0" fontId="0" fillId="0" borderId="0" xfId="0" applyFill="1" applyBorder="1"/>
    <xf numFmtId="0" fontId="1" fillId="0" borderId="0" xfId="0" applyFont="1" applyBorder="1"/>
    <xf numFmtId="164" fontId="1" fillId="0" borderId="0" xfId="0" applyNumberFormat="1" applyFont="1" applyFill="1" applyBorder="1"/>
    <xf numFmtId="0" fontId="10" fillId="0" borderId="0" xfId="0" applyFont="1" applyBorder="1"/>
    <xf numFmtId="165" fontId="10" fillId="0" borderId="0" xfId="2" applyNumberFormat="1" applyFont="1" applyBorder="1"/>
    <xf numFmtId="4" fontId="0" fillId="0" borderId="0" xfId="0" applyNumberFormat="1" applyFill="1"/>
    <xf numFmtId="0" fontId="3" fillId="4" borderId="8" xfId="0" applyFont="1" applyFill="1" applyBorder="1"/>
    <xf numFmtId="10" fontId="10" fillId="0" borderId="0" xfId="2" applyNumberFormat="1" applyFont="1" applyBorder="1"/>
    <xf numFmtId="0" fontId="0" fillId="0" borderId="0" xfId="0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3" borderId="0" xfId="0" applyFont="1" applyFill="1" applyBorder="1" applyAlignment="1">
      <alignment horizontal="left" vertical="top"/>
    </xf>
    <xf numFmtId="164" fontId="3" fillId="2" borderId="0" xfId="1" applyNumberFormat="1" applyFont="1" applyFill="1" applyBorder="1"/>
    <xf numFmtId="164" fontId="11" fillId="2" borderId="0" xfId="1" applyNumberFormat="1" applyFont="1" applyFill="1" applyBorder="1"/>
    <xf numFmtId="164" fontId="0" fillId="2" borderId="0" xfId="1" applyNumberFormat="1" applyFont="1" applyFill="1" applyBorder="1"/>
    <xf numFmtId="0" fontId="7" fillId="0" borderId="0" xfId="0" applyFont="1"/>
    <xf numFmtId="164" fontId="11" fillId="0" borderId="8" xfId="1" applyNumberFormat="1" applyFont="1" applyBorder="1" applyAlignment="1">
      <alignment horizontal="center"/>
    </xf>
    <xf numFmtId="0" fontId="3" fillId="0" borderId="8" xfId="0" applyFont="1" applyBorder="1"/>
    <xf numFmtId="0" fontId="12" fillId="0" borderId="0" xfId="0" applyFont="1"/>
    <xf numFmtId="0" fontId="13" fillId="0" borderId="0" xfId="0" applyFont="1"/>
    <xf numFmtId="4" fontId="0" fillId="0" borderId="0" xfId="0" applyNumberFormat="1" applyFill="1" applyBorder="1"/>
    <xf numFmtId="164" fontId="8" fillId="0" borderId="0" xfId="1" applyNumberFormat="1" applyFont="1"/>
    <xf numFmtId="164" fontId="5" fillId="0" borderId="0" xfId="1" applyNumberFormat="1" applyFont="1"/>
    <xf numFmtId="164" fontId="5" fillId="2" borderId="8" xfId="0" applyNumberFormat="1" applyFont="1" applyFill="1" applyBorder="1" applyAlignment="1">
      <alignment horizontal="center"/>
    </xf>
    <xf numFmtId="164" fontId="0" fillId="0" borderId="8" xfId="0" applyNumberFormat="1" applyBorder="1"/>
    <xf numFmtId="164" fontId="5" fillId="0" borderId="0" xfId="0" applyNumberFormat="1" applyFont="1"/>
    <xf numFmtId="0" fontId="0" fillId="5" borderId="0" xfId="0" applyFill="1"/>
    <xf numFmtId="0" fontId="10" fillId="5" borderId="0" xfId="0" applyFont="1" applyFill="1"/>
    <xf numFmtId="0" fontId="9" fillId="5" borderId="0" xfId="0" applyFont="1" applyFill="1"/>
    <xf numFmtId="164" fontId="0" fillId="5" borderId="0" xfId="1" applyNumberFormat="1" applyFont="1" applyFill="1"/>
    <xf numFmtId="0" fontId="8" fillId="5" borderId="0" xfId="0" applyFont="1" applyFill="1"/>
    <xf numFmtId="164" fontId="7" fillId="5" borderId="0" xfId="1" applyNumberFormat="1" applyFont="1" applyFill="1" applyAlignment="1">
      <alignment horizontal="right"/>
    </xf>
    <xf numFmtId="164" fontId="10" fillId="5" borderId="0" xfId="1" applyNumberFormat="1" applyFont="1" applyFill="1"/>
    <xf numFmtId="0" fontId="1" fillId="5" borderId="1" xfId="0" applyFont="1" applyFill="1" applyBorder="1"/>
    <xf numFmtId="164" fontId="1" fillId="5" borderId="1" xfId="1" applyNumberFormat="1" applyFont="1" applyFill="1" applyBorder="1"/>
    <xf numFmtId="0" fontId="1" fillId="5" borderId="0" xfId="0" applyFont="1" applyFill="1"/>
    <xf numFmtId="0" fontId="10" fillId="5" borderId="2" xfId="0" applyFont="1" applyFill="1" applyBorder="1"/>
    <xf numFmtId="165" fontId="10" fillId="5" borderId="5" xfId="2" applyNumberFormat="1" applyFont="1" applyFill="1" applyBorder="1"/>
    <xf numFmtId="0" fontId="10" fillId="5" borderId="3" xfId="0" applyFont="1" applyFill="1" applyBorder="1"/>
    <xf numFmtId="165" fontId="10" fillId="5" borderId="7" xfId="2" applyNumberFormat="1" applyFont="1" applyFill="1" applyBorder="1"/>
    <xf numFmtId="0" fontId="10" fillId="5" borderId="4" xfId="0" applyFont="1" applyFill="1" applyBorder="1"/>
    <xf numFmtId="165" fontId="10" fillId="5" borderId="6" xfId="2" applyNumberFormat="1" applyFont="1" applyFill="1" applyBorder="1"/>
    <xf numFmtId="0" fontId="0" fillId="5" borderId="8" xfId="0" applyFill="1" applyBorder="1"/>
    <xf numFmtId="164" fontId="0" fillId="5" borderId="8" xfId="1" applyNumberFormat="1" applyFont="1" applyFill="1" applyBorder="1"/>
    <xf numFmtId="0" fontId="0" fillId="5" borderId="8" xfId="0" applyFill="1" applyBorder="1" applyAlignment="1">
      <alignment horizontal="left"/>
    </xf>
    <xf numFmtId="0" fontId="1" fillId="5" borderId="8" xfId="0" applyFont="1" applyFill="1" applyBorder="1"/>
    <xf numFmtId="164" fontId="1" fillId="5" borderId="8" xfId="1" applyNumberFormat="1" applyFont="1" applyFill="1" applyBorder="1"/>
    <xf numFmtId="0" fontId="1" fillId="5" borderId="8" xfId="0" applyFont="1" applyFill="1" applyBorder="1" applyAlignment="1">
      <alignment horizontal="left"/>
    </xf>
    <xf numFmtId="0" fontId="8" fillId="5" borderId="8" xfId="0" applyFont="1" applyFill="1" applyBorder="1"/>
    <xf numFmtId="0" fontId="2" fillId="6" borderId="8" xfId="0" applyFont="1" applyFill="1" applyBorder="1" applyAlignment="1">
      <alignment horizontal="left" vertical="top"/>
    </xf>
    <xf numFmtId="164" fontId="0" fillId="0" borderId="0" xfId="1" applyNumberFormat="1" applyFont="1" applyBorder="1" applyAlignment="1">
      <alignment horizontal="center"/>
    </xf>
    <xf numFmtId="164" fontId="0" fillId="0" borderId="0" xfId="0" applyNumberFormat="1" applyBorder="1"/>
    <xf numFmtId="164" fontId="0" fillId="0" borderId="0" xfId="0" applyNumberFormat="1" applyFill="1" applyBorder="1"/>
    <xf numFmtId="0" fontId="10" fillId="5" borderId="8" xfId="0" applyFont="1" applyFill="1" applyBorder="1"/>
    <xf numFmtId="164" fontId="10" fillId="5" borderId="8" xfId="1" applyNumberFormat="1" applyFont="1" applyFill="1" applyBorder="1"/>
    <xf numFmtId="0" fontId="10" fillId="5" borderId="8" xfId="0" applyFont="1" applyFill="1" applyBorder="1" applyAlignment="1">
      <alignment horizontal="left"/>
    </xf>
    <xf numFmtId="0" fontId="14" fillId="5" borderId="8" xfId="0" applyFont="1" applyFill="1" applyBorder="1"/>
    <xf numFmtId="164" fontId="14" fillId="5" borderId="8" xfId="1" applyNumberFormat="1" applyFont="1" applyFill="1" applyBorder="1"/>
    <xf numFmtId="0" fontId="14" fillId="5" borderId="8" xfId="0" applyFont="1" applyFill="1" applyBorder="1" applyAlignment="1">
      <alignment horizontal="left"/>
    </xf>
    <xf numFmtId="0" fontId="15" fillId="5" borderId="8" xfId="0" applyFont="1" applyFill="1" applyBorder="1"/>
    <xf numFmtId="164" fontId="15" fillId="5" borderId="8" xfId="1" applyNumberFormat="1" applyFont="1" applyFill="1" applyBorder="1"/>
    <xf numFmtId="0" fontId="15" fillId="5" borderId="8" xfId="0" applyFont="1" applyFill="1" applyBorder="1" applyAlignment="1">
      <alignment horizontal="left"/>
    </xf>
    <xf numFmtId="0" fontId="16" fillId="6" borderId="8" xfId="0" applyFont="1" applyFill="1" applyBorder="1" applyAlignment="1">
      <alignment horizontal="left" vertical="top"/>
    </xf>
    <xf numFmtId="164" fontId="1" fillId="5" borderId="8" xfId="0" applyNumberFormat="1" applyFont="1" applyFill="1" applyBorder="1"/>
    <xf numFmtId="164" fontId="10" fillId="5" borderId="8" xfId="1" applyNumberFormat="1" applyFont="1" applyFill="1" applyBorder="1" applyAlignment="1">
      <alignment horizontal="center"/>
    </xf>
    <xf numFmtId="0" fontId="14" fillId="2" borderId="0" xfId="0" applyFont="1" applyFill="1" applyBorder="1"/>
    <xf numFmtId="0" fontId="14" fillId="0" borderId="0" xfId="0" applyFont="1" applyBorder="1"/>
    <xf numFmtId="0" fontId="14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7" fillId="6" borderId="8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164" fontId="18" fillId="5" borderId="8" xfId="1" applyNumberFormat="1" applyFont="1" applyFill="1" applyBorder="1"/>
    <xf numFmtId="164" fontId="19" fillId="5" borderId="8" xfId="1" applyNumberFormat="1" applyFont="1" applyFill="1" applyBorder="1"/>
    <xf numFmtId="0" fontId="14" fillId="2" borderId="0" xfId="0" applyFont="1" applyFill="1" applyAlignment="1">
      <alignment horizontal="left"/>
    </xf>
    <xf numFmtId="0" fontId="14" fillId="2" borderId="0" xfId="0" applyFont="1" applyFill="1"/>
    <xf numFmtId="164" fontId="14" fillId="0" borderId="0" xfId="0" applyNumberFormat="1" applyFont="1" applyBorder="1"/>
    <xf numFmtId="3" fontId="14" fillId="0" borderId="0" xfId="0" applyNumberFormat="1" applyFont="1"/>
    <xf numFmtId="0" fontId="14" fillId="0" borderId="0" xfId="0" applyFont="1" applyFill="1" applyBorder="1"/>
    <xf numFmtId="164" fontId="15" fillId="0" borderId="0" xfId="0" applyNumberFormat="1" applyFont="1" applyBorder="1"/>
    <xf numFmtId="0" fontId="15" fillId="0" borderId="0" xfId="0" applyFont="1"/>
    <xf numFmtId="3" fontId="14" fillId="5" borderId="8" xfId="0" applyNumberFormat="1" applyFont="1" applyFill="1" applyBorder="1"/>
    <xf numFmtId="3" fontId="15" fillId="5" borderId="8" xfId="0" applyNumberFormat="1" applyFont="1" applyFill="1" applyBorder="1"/>
    <xf numFmtId="0" fontId="19" fillId="6" borderId="8" xfId="0" applyFont="1" applyFill="1" applyBorder="1" applyAlignment="1">
      <alignment horizontal="left" vertical="top"/>
    </xf>
    <xf numFmtId="0" fontId="20" fillId="6" borderId="8" xfId="0" applyFont="1" applyFill="1" applyBorder="1" applyAlignment="1">
      <alignment horizontal="left" vertical="top"/>
    </xf>
    <xf numFmtId="0" fontId="21" fillId="6" borderId="8" xfId="0" applyFont="1" applyFill="1" applyBorder="1" applyAlignment="1">
      <alignment horizontal="left" vertical="top"/>
    </xf>
    <xf numFmtId="0" fontId="0" fillId="7" borderId="8" xfId="0" applyFill="1" applyBorder="1"/>
    <xf numFmtId="164" fontId="14" fillId="8" borderId="8" xfId="1" applyNumberFormat="1" applyFont="1" applyFill="1" applyBorder="1"/>
    <xf numFmtId="0" fontId="24" fillId="4" borderId="8" xfId="0" applyFont="1" applyFill="1" applyBorder="1"/>
    <xf numFmtId="164" fontId="10" fillId="5" borderId="0" xfId="4" applyNumberFormat="1" applyFont="1" applyFill="1"/>
    <xf numFmtId="164" fontId="1" fillId="5" borderId="1" xfId="4" applyNumberFormat="1" applyFont="1" applyFill="1" applyBorder="1"/>
    <xf numFmtId="0" fontId="1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0" fillId="5" borderId="0" xfId="0" applyNumberFormat="1" applyFill="1"/>
    <xf numFmtId="164" fontId="10" fillId="5" borderId="0" xfId="0" applyNumberFormat="1" applyFont="1" applyFill="1"/>
    <xf numFmtId="164" fontId="3" fillId="5" borderId="0" xfId="0" applyNumberFormat="1" applyFont="1" applyFill="1"/>
    <xf numFmtId="164" fontId="0" fillId="5" borderId="0" xfId="0" applyNumberFormat="1" applyFill="1" applyAlignment="1">
      <alignment wrapText="1"/>
    </xf>
    <xf numFmtId="0" fontId="10" fillId="5" borderId="0" xfId="0" applyFont="1" applyFill="1" applyAlignment="1">
      <alignment vertical="top"/>
    </xf>
    <xf numFmtId="164" fontId="10" fillId="5" borderId="0" xfId="1" applyNumberFormat="1" applyFont="1" applyFill="1" applyAlignment="1">
      <alignment vertical="top"/>
    </xf>
    <xf numFmtId="164" fontId="10" fillId="5" borderId="0" xfId="0" applyNumberFormat="1" applyFont="1" applyFill="1" applyAlignment="1">
      <alignment vertical="top"/>
    </xf>
    <xf numFmtId="164" fontId="10" fillId="5" borderId="0" xfId="4" applyNumberFormat="1" applyFont="1" applyFill="1" applyAlignment="1">
      <alignment vertical="top"/>
    </xf>
    <xf numFmtId="0" fontId="0" fillId="5" borderId="0" xfId="0" applyFill="1" applyAlignment="1">
      <alignment vertical="top"/>
    </xf>
    <xf numFmtId="164" fontId="0" fillId="5" borderId="0" xfId="0" applyNumberFormat="1" applyFill="1" applyAlignment="1">
      <alignment vertical="top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.owens/Budget%2016-17/Budget%2016-17-Draft%203%20-21.04.2016%20Scenario%202%20new%20fallin%20rol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ncome"/>
      <sheetName val="Expenditure (non Capitation)"/>
      <sheetName val="Expenditure(Capitation)"/>
      <sheetName val="."/>
    </sheetNames>
    <sheetDataSet>
      <sheetData sheetId="0" refreshError="1"/>
      <sheetData sheetId="1" refreshError="1"/>
      <sheetData sheetId="2">
        <row r="7">
          <cell r="E7">
            <v>3744577</v>
          </cell>
        </row>
        <row r="8">
          <cell r="E8">
            <v>1260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"/>
  <sheetViews>
    <sheetView tabSelected="1" workbookViewId="0">
      <selection activeCell="H17" sqref="H17"/>
    </sheetView>
  </sheetViews>
  <sheetFormatPr defaultRowHeight="15" x14ac:dyDescent="0.25"/>
  <cols>
    <col min="1" max="1" width="37.7109375" customWidth="1"/>
    <col min="2" max="2" width="18.85546875" style="5" customWidth="1"/>
    <col min="3" max="3" width="0.140625" customWidth="1"/>
    <col min="4" max="4" width="11.85546875" customWidth="1"/>
    <col min="5" max="5" width="12.7109375" customWidth="1"/>
    <col min="6" max="6" width="1" customWidth="1"/>
    <col min="7" max="7" width="15.5703125" style="2" customWidth="1"/>
    <col min="8" max="8" width="103.140625" customWidth="1"/>
    <col min="11" max="11" width="10.5703125" bestFit="1" customWidth="1"/>
    <col min="13" max="13" width="10.5703125" bestFit="1" customWidth="1"/>
  </cols>
  <sheetData>
    <row r="1" spans="1:11" s="2" customFormat="1" ht="28.5" x14ac:dyDescent="0.45">
      <c r="A1" s="63" t="s">
        <v>163</v>
      </c>
      <c r="B1" s="64"/>
      <c r="C1" s="61"/>
      <c r="D1" s="61"/>
      <c r="E1" s="126" t="s">
        <v>178</v>
      </c>
      <c r="F1" s="61"/>
      <c r="G1" s="127" t="s">
        <v>179</v>
      </c>
      <c r="H1" s="127" t="s">
        <v>177</v>
      </c>
    </row>
    <row r="2" spans="1:11" s="2" customFormat="1" x14ac:dyDescent="0.25">
      <c r="A2" s="61"/>
      <c r="B2" s="64"/>
      <c r="C2" s="61"/>
      <c r="D2" s="61"/>
      <c r="E2" s="61"/>
      <c r="F2" s="61"/>
      <c r="G2" s="61"/>
      <c r="H2" s="61"/>
    </row>
    <row r="3" spans="1:11" s="2" customFormat="1" ht="21" x14ac:dyDescent="0.35">
      <c r="A3" s="65" t="s">
        <v>164</v>
      </c>
      <c r="B3" s="64"/>
      <c r="C3" s="61"/>
      <c r="D3" s="61"/>
      <c r="E3" s="61"/>
      <c r="F3" s="61"/>
      <c r="G3" s="61"/>
      <c r="H3" s="61"/>
    </row>
    <row r="4" spans="1:11" s="2" customFormat="1" x14ac:dyDescent="0.25">
      <c r="A4" s="61"/>
      <c r="B4" s="64"/>
      <c r="C4" s="61"/>
      <c r="D4" s="61"/>
      <c r="E4" s="61"/>
      <c r="F4" s="61"/>
      <c r="G4" s="61"/>
      <c r="H4" s="61"/>
    </row>
    <row r="5" spans="1:11" x14ac:dyDescent="0.25">
      <c r="A5" s="61"/>
      <c r="B5" s="64"/>
      <c r="C5" s="61"/>
      <c r="D5" s="61"/>
      <c r="E5" s="61"/>
      <c r="F5" s="61"/>
      <c r="G5" s="61"/>
      <c r="H5" s="61"/>
    </row>
    <row r="6" spans="1:11" ht="18.75" x14ac:dyDescent="0.3">
      <c r="A6" s="62"/>
      <c r="B6" s="66" t="s">
        <v>42</v>
      </c>
      <c r="C6" s="62"/>
      <c r="D6" s="62"/>
      <c r="E6" s="61"/>
      <c r="F6" s="61"/>
      <c r="G6" s="61"/>
      <c r="H6" s="61"/>
    </row>
    <row r="7" spans="1:11" ht="15.75" x14ac:dyDescent="0.25">
      <c r="A7" s="62" t="s">
        <v>2</v>
      </c>
      <c r="B7" s="67">
        <f>Income!I11</f>
        <v>5363832</v>
      </c>
      <c r="C7" s="62"/>
      <c r="D7" s="62"/>
      <c r="E7" s="124">
        <v>5946831</v>
      </c>
      <c r="F7" s="61"/>
      <c r="G7" s="128">
        <f>B7-E7</f>
        <v>-582999</v>
      </c>
      <c r="H7" s="61" t="s">
        <v>180</v>
      </c>
    </row>
    <row r="8" spans="1:11" ht="15.75" x14ac:dyDescent="0.25">
      <c r="A8" s="62" t="s">
        <v>3</v>
      </c>
      <c r="B8" s="67">
        <f>Income!I19</f>
        <v>835302</v>
      </c>
      <c r="C8" s="62"/>
      <c r="D8" s="62"/>
      <c r="E8" s="124">
        <v>375335</v>
      </c>
      <c r="F8" s="61"/>
      <c r="G8" s="128">
        <f t="shared" ref="G8:G10" si="0">B8-E8</f>
        <v>459967</v>
      </c>
      <c r="H8" s="61" t="s">
        <v>181</v>
      </c>
    </row>
    <row r="9" spans="1:11" ht="15.75" x14ac:dyDescent="0.25">
      <c r="A9" s="62" t="s">
        <v>4</v>
      </c>
      <c r="B9" s="67">
        <f>Income!I29</f>
        <v>230800</v>
      </c>
      <c r="C9" s="62"/>
      <c r="D9" s="62"/>
      <c r="E9" s="124">
        <v>195800</v>
      </c>
      <c r="F9" s="61"/>
      <c r="G9" s="128">
        <f t="shared" si="0"/>
        <v>35000</v>
      </c>
      <c r="H9" s="61" t="s">
        <v>191</v>
      </c>
    </row>
    <row r="10" spans="1:11" s="2" customFormat="1" ht="15.75" x14ac:dyDescent="0.25">
      <c r="A10" s="62" t="s">
        <v>40</v>
      </c>
      <c r="B10" s="67">
        <f>Income!I35</f>
        <v>13951</v>
      </c>
      <c r="C10" s="62"/>
      <c r="D10" s="62"/>
      <c r="E10" s="124">
        <v>200000</v>
      </c>
      <c r="F10" s="61"/>
      <c r="G10" s="128">
        <f t="shared" si="0"/>
        <v>-186049</v>
      </c>
      <c r="H10" s="61" t="s">
        <v>182</v>
      </c>
    </row>
    <row r="11" spans="1:11" ht="16.5" thickBot="1" x14ac:dyDescent="0.3">
      <c r="A11" s="68" t="s">
        <v>5</v>
      </c>
      <c r="B11" s="69">
        <f>SUM(B7:B10)</f>
        <v>6443885</v>
      </c>
      <c r="C11" s="62"/>
      <c r="D11" s="62"/>
      <c r="E11" s="125">
        <v>6717966</v>
      </c>
      <c r="F11" s="61"/>
      <c r="G11" s="125">
        <f>SUM(G7:G10)</f>
        <v>-274081</v>
      </c>
      <c r="H11" s="61"/>
      <c r="K11" s="6"/>
    </row>
    <row r="12" spans="1:11" ht="16.5" thickTop="1" x14ac:dyDescent="0.25">
      <c r="A12" s="62"/>
      <c r="B12" s="67"/>
      <c r="C12" s="62"/>
      <c r="D12" s="62"/>
      <c r="E12" s="124"/>
      <c r="F12" s="61"/>
      <c r="G12" s="61"/>
      <c r="H12" s="61"/>
    </row>
    <row r="13" spans="1:11" ht="15.75" x14ac:dyDescent="0.25">
      <c r="A13" s="62"/>
      <c r="B13" s="67"/>
      <c r="C13" s="62"/>
      <c r="D13" s="62"/>
      <c r="E13" s="124"/>
      <c r="F13" s="61"/>
      <c r="G13" s="61"/>
      <c r="H13" s="61"/>
    </row>
    <row r="14" spans="1:11" ht="15.75" x14ac:dyDescent="0.25">
      <c r="A14" s="62" t="s">
        <v>6</v>
      </c>
      <c r="B14" s="67">
        <f>'Expenditure (non Capitation)'!E11</f>
        <v>3543963</v>
      </c>
      <c r="C14" s="62"/>
      <c r="D14" s="129"/>
      <c r="E14" s="124">
        <v>3741529</v>
      </c>
      <c r="F14" s="61"/>
      <c r="G14" s="128">
        <f>E14-B14</f>
        <v>197566</v>
      </c>
      <c r="H14" s="128" t="s">
        <v>183</v>
      </c>
    </row>
    <row r="15" spans="1:11" ht="15.75" x14ac:dyDescent="0.25">
      <c r="A15" s="62" t="s">
        <v>7</v>
      </c>
      <c r="B15" s="67">
        <f>'Expenditure (non Capitation)'!E24</f>
        <v>873365</v>
      </c>
      <c r="C15" s="62"/>
      <c r="D15" s="129"/>
      <c r="E15" s="124">
        <v>883907</v>
      </c>
      <c r="F15" s="61"/>
      <c r="G15" s="128">
        <f t="shared" ref="G15:G26" si="1">E15-B15</f>
        <v>10542</v>
      </c>
      <c r="H15" s="128" t="s">
        <v>183</v>
      </c>
    </row>
    <row r="16" spans="1:11" ht="15.75" x14ac:dyDescent="0.25">
      <c r="A16" s="62" t="s">
        <v>8</v>
      </c>
      <c r="B16" s="67">
        <f>'Expenditure (non Capitation)'!E26</f>
        <v>143114</v>
      </c>
      <c r="C16" s="62"/>
      <c r="D16" s="62"/>
      <c r="E16" s="124">
        <v>144622</v>
      </c>
      <c r="F16" s="61"/>
      <c r="G16" s="128">
        <f t="shared" si="1"/>
        <v>1508</v>
      </c>
      <c r="H16" s="128" t="s">
        <v>183</v>
      </c>
    </row>
    <row r="17" spans="1:13" ht="15.75" x14ac:dyDescent="0.25">
      <c r="A17" s="62" t="s">
        <v>9</v>
      </c>
      <c r="B17" s="67">
        <f>'Expenditure (non Capitation)'!E31</f>
        <v>396060</v>
      </c>
      <c r="C17" s="62"/>
      <c r="D17" s="62"/>
      <c r="E17" s="124">
        <v>520424</v>
      </c>
      <c r="F17" s="61"/>
      <c r="G17" s="128">
        <f t="shared" si="1"/>
        <v>124364</v>
      </c>
      <c r="H17" s="128" t="s">
        <v>183</v>
      </c>
      <c r="K17" s="6"/>
    </row>
    <row r="18" spans="1:13" ht="15.75" x14ac:dyDescent="0.25">
      <c r="A18" s="62" t="s">
        <v>70</v>
      </c>
      <c r="B18" s="67">
        <f>'Expenditure (non Capitation)'!E33</f>
        <v>101564</v>
      </c>
      <c r="C18" s="62"/>
      <c r="D18" s="129"/>
      <c r="E18" s="124">
        <v>92000</v>
      </c>
      <c r="F18" s="61"/>
      <c r="G18" s="128">
        <f t="shared" si="1"/>
        <v>-9564</v>
      </c>
      <c r="H18" s="128" t="s">
        <v>184</v>
      </c>
      <c r="M18" s="6"/>
    </row>
    <row r="19" spans="1:13" ht="15.75" x14ac:dyDescent="0.25">
      <c r="A19" s="62" t="s">
        <v>107</v>
      </c>
      <c r="B19" s="67">
        <f>'Expenditure (non Capitation)'!E42</f>
        <v>208671.84999999998</v>
      </c>
      <c r="C19" s="62"/>
      <c r="D19" s="129"/>
      <c r="E19" s="124">
        <v>53000</v>
      </c>
      <c r="F19" s="61"/>
      <c r="G19" s="128">
        <f t="shared" si="1"/>
        <v>-155671.84999999998</v>
      </c>
      <c r="H19" s="128" t="s">
        <v>185</v>
      </c>
    </row>
    <row r="20" spans="1:13" ht="15.75" x14ac:dyDescent="0.25">
      <c r="A20" s="62" t="s">
        <v>10</v>
      </c>
      <c r="B20" s="67">
        <f>'Expenditure (non Capitation)'!E50</f>
        <v>107800</v>
      </c>
      <c r="C20" s="62"/>
      <c r="D20" s="129"/>
      <c r="E20" s="124">
        <v>137500</v>
      </c>
      <c r="F20" s="61"/>
      <c r="G20" s="128">
        <f t="shared" si="1"/>
        <v>29700</v>
      </c>
      <c r="H20" s="128" t="s">
        <v>186</v>
      </c>
    </row>
    <row r="21" spans="1:13" ht="62.25" customHeight="1" x14ac:dyDescent="0.25">
      <c r="A21" s="132" t="s">
        <v>11</v>
      </c>
      <c r="B21" s="133">
        <f>'Expenditure (non Capitation)'!E60</f>
        <v>365969</v>
      </c>
      <c r="C21" s="132"/>
      <c r="D21" s="134"/>
      <c r="E21" s="135">
        <v>383500</v>
      </c>
      <c r="F21" s="136"/>
      <c r="G21" s="137">
        <f t="shared" si="1"/>
        <v>17531</v>
      </c>
      <c r="H21" s="131" t="s">
        <v>192</v>
      </c>
    </row>
    <row r="22" spans="1:13" ht="15.75" x14ac:dyDescent="0.25">
      <c r="A22" s="62" t="s">
        <v>13</v>
      </c>
      <c r="B22" s="67">
        <f>'Expenditure (non Capitation)'!E73</f>
        <v>130816</v>
      </c>
      <c r="C22" s="62"/>
      <c r="D22" s="129"/>
      <c r="E22" s="124">
        <v>109750</v>
      </c>
      <c r="F22" s="61"/>
      <c r="G22" s="128">
        <f t="shared" si="1"/>
        <v>-21066</v>
      </c>
      <c r="H22" s="128" t="s">
        <v>187</v>
      </c>
    </row>
    <row r="23" spans="1:13" ht="15.75" x14ac:dyDescent="0.25">
      <c r="A23" s="62" t="s">
        <v>14</v>
      </c>
      <c r="B23" s="67">
        <f>'Expenditure (non Capitation)'!E76</f>
        <v>80000</v>
      </c>
      <c r="C23" s="62"/>
      <c r="D23" s="62"/>
      <c r="E23" s="124">
        <v>90000</v>
      </c>
      <c r="F23" s="61"/>
      <c r="G23" s="128">
        <f t="shared" si="1"/>
        <v>10000</v>
      </c>
      <c r="H23" s="128" t="s">
        <v>193</v>
      </c>
    </row>
    <row r="24" spans="1:13" s="2" customFormat="1" ht="15.75" x14ac:dyDescent="0.25">
      <c r="A24" s="62" t="s">
        <v>141</v>
      </c>
      <c r="B24" s="67">
        <f>'Expenditure (non Capitation)'!E80</f>
        <v>164275</v>
      </c>
      <c r="C24" s="62"/>
      <c r="D24" s="62"/>
      <c r="E24" s="124">
        <v>177000</v>
      </c>
      <c r="F24" s="61"/>
      <c r="G24" s="128">
        <f t="shared" si="1"/>
        <v>12725</v>
      </c>
      <c r="H24" s="128" t="s">
        <v>188</v>
      </c>
    </row>
    <row r="25" spans="1:13" ht="15.75" x14ac:dyDescent="0.25">
      <c r="A25" s="62" t="s">
        <v>113</v>
      </c>
      <c r="B25" s="67">
        <f>'Expenditure (non Capitation)'!E85</f>
        <v>50240</v>
      </c>
      <c r="C25" s="62"/>
      <c r="D25" s="62"/>
      <c r="E25" s="124">
        <v>77265</v>
      </c>
      <c r="F25" s="61"/>
      <c r="G25" s="128">
        <f t="shared" si="1"/>
        <v>27025</v>
      </c>
      <c r="H25" s="128" t="s">
        <v>189</v>
      </c>
    </row>
    <row r="26" spans="1:13" ht="15.75" x14ac:dyDescent="0.25">
      <c r="A26" s="62" t="s">
        <v>37</v>
      </c>
      <c r="B26" s="67">
        <f>'Expenditure(Capitation)'!H59</f>
        <v>256915</v>
      </c>
      <c r="C26" s="62"/>
      <c r="D26" s="62"/>
      <c r="E26" s="124">
        <v>307452</v>
      </c>
      <c r="F26" s="61"/>
      <c r="G26" s="128">
        <f t="shared" si="1"/>
        <v>50537</v>
      </c>
      <c r="H26" s="128" t="s">
        <v>190</v>
      </c>
    </row>
    <row r="27" spans="1:13" s="2" customFormat="1" ht="15.75" x14ac:dyDescent="0.25">
      <c r="A27" s="62"/>
      <c r="B27" s="67"/>
      <c r="C27" s="62"/>
      <c r="D27" s="129"/>
      <c r="E27" s="129"/>
      <c r="F27" s="61"/>
      <c r="G27" s="61"/>
      <c r="H27" s="130"/>
    </row>
    <row r="28" spans="1:13" s="2" customFormat="1" ht="16.5" thickBot="1" x14ac:dyDescent="0.3">
      <c r="A28" s="68" t="s">
        <v>38</v>
      </c>
      <c r="B28" s="69">
        <f>SUM(B14:B26)</f>
        <v>6422752.8499999996</v>
      </c>
      <c r="C28" s="62"/>
      <c r="D28" s="62"/>
      <c r="E28" s="69">
        <f>SUM(E14:E26)</f>
        <v>6717949</v>
      </c>
      <c r="F28" s="61"/>
      <c r="G28" s="125">
        <f>SUM(G14:G27)</f>
        <v>295196.15000000002</v>
      </c>
      <c r="H28" s="61"/>
      <c r="K28" s="6"/>
    </row>
    <row r="29" spans="1:13" ht="16.5" thickTop="1" x14ac:dyDescent="0.25">
      <c r="A29" s="62"/>
      <c r="B29" s="67"/>
      <c r="C29" s="62"/>
      <c r="D29" s="62"/>
      <c r="E29" s="61"/>
      <c r="F29" s="61"/>
      <c r="G29" s="61"/>
      <c r="H29" s="61"/>
    </row>
    <row r="30" spans="1:13" ht="15.75" x14ac:dyDescent="0.25">
      <c r="A30" s="70" t="s">
        <v>39</v>
      </c>
      <c r="B30" s="67">
        <f>B11-B28</f>
        <v>21132.150000000373</v>
      </c>
      <c r="C30" s="62"/>
      <c r="D30" s="62"/>
      <c r="E30" s="67">
        <f>E11-E28</f>
        <v>17</v>
      </c>
      <c r="F30" s="61"/>
      <c r="G30" s="61"/>
      <c r="H30" s="61"/>
      <c r="K30" s="6"/>
    </row>
    <row r="31" spans="1:13" ht="15.75" x14ac:dyDescent="0.25">
      <c r="A31" s="62"/>
      <c r="B31" s="67"/>
      <c r="C31" s="62"/>
      <c r="D31" s="62"/>
      <c r="E31" s="61"/>
      <c r="F31" s="61"/>
      <c r="G31" s="61"/>
      <c r="H31" s="61"/>
    </row>
    <row r="32" spans="1:13" ht="16.5" thickBot="1" x14ac:dyDescent="0.3">
      <c r="A32" s="68" t="s">
        <v>41</v>
      </c>
      <c r="B32" s="69">
        <f>B11-B28-B30</f>
        <v>0</v>
      </c>
      <c r="C32" s="62"/>
      <c r="D32" s="62"/>
      <c r="E32" s="69">
        <f>E11-E28-E30</f>
        <v>0</v>
      </c>
      <c r="F32" s="61"/>
      <c r="G32" s="61"/>
      <c r="H32" s="61"/>
    </row>
    <row r="33" spans="1:8" ht="16.5" thickTop="1" x14ac:dyDescent="0.25">
      <c r="A33" s="62"/>
      <c r="B33" s="67"/>
      <c r="C33" s="62"/>
      <c r="D33" s="62"/>
      <c r="E33" s="61"/>
      <c r="F33" s="61"/>
      <c r="G33" s="61"/>
      <c r="H33" s="61"/>
    </row>
    <row r="34" spans="1:8" ht="15.75" x14ac:dyDescent="0.25">
      <c r="A34" s="62"/>
      <c r="B34" s="67"/>
      <c r="C34" s="62"/>
      <c r="D34" s="62"/>
      <c r="E34" s="61"/>
      <c r="F34" s="61"/>
      <c r="G34" s="61"/>
      <c r="H34" s="61"/>
    </row>
    <row r="35" spans="1:8" ht="21" x14ac:dyDescent="0.35">
      <c r="A35" s="65" t="s">
        <v>46</v>
      </c>
      <c r="B35" s="65" t="s">
        <v>171</v>
      </c>
      <c r="C35" s="62"/>
      <c r="D35" s="62"/>
      <c r="E35" s="61"/>
      <c r="F35" s="61"/>
      <c r="G35" s="61"/>
      <c r="H35" s="61"/>
    </row>
    <row r="36" spans="1:8" ht="16.5" thickBot="1" x14ac:dyDescent="0.3">
      <c r="A36" s="61"/>
      <c r="B36" s="64"/>
      <c r="C36" s="62"/>
      <c r="D36" s="61"/>
      <c r="E36" s="61"/>
      <c r="F36" s="61"/>
      <c r="G36" s="61"/>
      <c r="H36" s="61"/>
    </row>
    <row r="37" spans="1:8" ht="15.75" x14ac:dyDescent="0.25">
      <c r="A37" s="71" t="s">
        <v>47</v>
      </c>
      <c r="B37" s="72">
        <f>('[1]Expenditure (non Capitation)'!E7+'[1]Expenditure (non Capitation)'!E8)/B7</f>
        <v>0.698350917776694</v>
      </c>
      <c r="C37" s="62"/>
      <c r="D37" s="61"/>
      <c r="E37" s="61"/>
      <c r="F37" s="61"/>
      <c r="G37" s="61"/>
      <c r="H37" s="61"/>
    </row>
    <row r="38" spans="1:8" ht="15.75" x14ac:dyDescent="0.25">
      <c r="A38" s="73" t="s">
        <v>67</v>
      </c>
      <c r="B38" s="74">
        <f>B15/B7</f>
        <v>0.16282482374541185</v>
      </c>
      <c r="C38" s="62"/>
      <c r="D38" s="61"/>
      <c r="E38" s="61"/>
      <c r="F38" s="61"/>
      <c r="G38" s="61"/>
      <c r="H38" s="61"/>
    </row>
    <row r="39" spans="1:8" ht="15.75" x14ac:dyDescent="0.25">
      <c r="A39" s="73" t="s">
        <v>68</v>
      </c>
      <c r="B39" s="74">
        <f>(B16+B17+B18)/B7</f>
        <v>0.11945527003828606</v>
      </c>
      <c r="C39" s="62"/>
      <c r="D39" s="61"/>
      <c r="E39" s="61"/>
      <c r="F39" s="61"/>
      <c r="G39" s="61"/>
      <c r="H39" s="61"/>
    </row>
    <row r="40" spans="1:8" ht="15.75" x14ac:dyDescent="0.25">
      <c r="A40" s="73"/>
      <c r="B40" s="74"/>
      <c r="C40" s="62"/>
      <c r="D40" s="61"/>
      <c r="E40" s="61"/>
      <c r="F40" s="61"/>
      <c r="G40" s="61"/>
      <c r="H40" s="61"/>
    </row>
    <row r="41" spans="1:8" ht="15.75" x14ac:dyDescent="0.25">
      <c r="A41" s="73" t="s">
        <v>44</v>
      </c>
      <c r="B41" s="74">
        <f>('[1]Expenditure (non Capitation)'!E7+'[1]Expenditure (non Capitation)'!E8+B15+B16+B17+B18)/B7</f>
        <v>0.9806310115603919</v>
      </c>
      <c r="C41" s="62"/>
      <c r="D41" s="61"/>
      <c r="E41" s="61"/>
      <c r="F41" s="61"/>
      <c r="G41" s="61"/>
      <c r="H41" s="61"/>
    </row>
    <row r="42" spans="1:8" ht="16.5" thickBot="1" x14ac:dyDescent="0.3">
      <c r="A42" s="75" t="s">
        <v>45</v>
      </c>
      <c r="B42" s="76">
        <f>('[1]Expenditure (non Capitation)'!E7+'[1]Expenditure (non Capitation)'!E8+B15+B16+B17+B18)/(B11-B10)</f>
        <v>0.81803950087201516</v>
      </c>
      <c r="C42" s="62"/>
      <c r="D42" s="61"/>
      <c r="E42" s="61"/>
      <c r="F42" s="61"/>
      <c r="G42" s="61"/>
      <c r="H42" s="61"/>
    </row>
    <row r="43" spans="1:8" ht="15.75" x14ac:dyDescent="0.25">
      <c r="A43" s="10"/>
      <c r="B43" s="12"/>
      <c r="C43" s="10"/>
    </row>
    <row r="44" spans="1:8" ht="15.75" x14ac:dyDescent="0.25">
      <c r="A44" s="34"/>
      <c r="B44" s="35"/>
      <c r="C44" s="10"/>
    </row>
    <row r="45" spans="1:8" ht="15.75" x14ac:dyDescent="0.25">
      <c r="A45" s="34"/>
      <c r="B45" s="35"/>
      <c r="C45" s="10"/>
    </row>
    <row r="46" spans="1:8" ht="15.75" x14ac:dyDescent="0.25">
      <c r="A46" s="34"/>
      <c r="B46" s="34"/>
      <c r="C46" s="10"/>
    </row>
    <row r="47" spans="1:8" ht="15.75" x14ac:dyDescent="0.25">
      <c r="A47" s="34"/>
      <c r="B47" s="34"/>
      <c r="C47" s="10"/>
    </row>
    <row r="48" spans="1:8" ht="15.75" x14ac:dyDescent="0.25">
      <c r="A48" s="13"/>
      <c r="B48" s="38"/>
      <c r="C48" s="10"/>
    </row>
    <row r="49" spans="1:4" ht="15.75" x14ac:dyDescent="0.25">
      <c r="A49" s="13"/>
      <c r="B49" s="38"/>
      <c r="C49" s="10"/>
      <c r="D49" s="10"/>
    </row>
    <row r="50" spans="1:4" ht="15.75" x14ac:dyDescent="0.25">
      <c r="A50" s="10"/>
      <c r="B50" s="11"/>
      <c r="C50" s="10"/>
      <c r="D50" s="10"/>
    </row>
    <row r="51" spans="1:4" ht="15.75" x14ac:dyDescent="0.25">
      <c r="A51" s="10"/>
      <c r="B51" s="11"/>
      <c r="C51" s="10"/>
      <c r="D51" s="10"/>
    </row>
    <row r="52" spans="1:4" ht="15.75" x14ac:dyDescent="0.25">
      <c r="A52" s="34"/>
      <c r="B52" s="13"/>
      <c r="C52" s="10"/>
      <c r="D52" s="10"/>
    </row>
    <row r="53" spans="1:4" ht="15.75" x14ac:dyDescent="0.25">
      <c r="A53" s="34"/>
      <c r="B53" s="13"/>
      <c r="C53" s="10"/>
      <c r="D53" s="10"/>
    </row>
    <row r="54" spans="1:4" ht="15.75" x14ac:dyDescent="0.25">
      <c r="A54" s="34"/>
      <c r="B54" s="13"/>
      <c r="C54" s="10"/>
      <c r="D54" s="10"/>
    </row>
    <row r="55" spans="1:4" ht="15.75" x14ac:dyDescent="0.25">
      <c r="A55" s="34"/>
      <c r="B55" s="13"/>
      <c r="C55" s="10"/>
      <c r="D55" s="10"/>
    </row>
    <row r="56" spans="1:4" ht="15.75" x14ac:dyDescent="0.25">
      <c r="A56" s="34"/>
      <c r="B56" s="13"/>
      <c r="C56" s="10"/>
      <c r="D56" s="10"/>
    </row>
    <row r="57" spans="1:4" ht="15.75" x14ac:dyDescent="0.25">
      <c r="A57" s="34"/>
      <c r="B57" s="13"/>
    </row>
    <row r="58" spans="1:4" ht="15.75" x14ac:dyDescent="0.25">
      <c r="A58" s="34"/>
      <c r="B58" s="13"/>
      <c r="C58" s="10"/>
      <c r="D58" s="10"/>
    </row>
    <row r="59" spans="1:4" ht="15.75" x14ac:dyDescent="0.25">
      <c r="A59" s="10"/>
      <c r="B59" s="11"/>
      <c r="C59" s="10"/>
      <c r="D59" s="10"/>
    </row>
    <row r="60" spans="1:4" ht="15.75" x14ac:dyDescent="0.25">
      <c r="A60" s="10"/>
      <c r="B60" s="11"/>
      <c r="C60" s="10"/>
      <c r="D60" s="10"/>
    </row>
    <row r="61" spans="1:4" ht="15.75" x14ac:dyDescent="0.25">
      <c r="A61" s="10"/>
      <c r="B61" s="11"/>
      <c r="C61" s="10"/>
      <c r="D61" s="10"/>
    </row>
    <row r="62" spans="1:4" ht="15.75" x14ac:dyDescent="0.25">
      <c r="A62" s="10"/>
      <c r="B62" s="11"/>
      <c r="C62" s="10"/>
      <c r="D62" s="10"/>
    </row>
    <row r="63" spans="1:4" ht="15.75" x14ac:dyDescent="0.25">
      <c r="A63" s="10"/>
      <c r="B63" s="11"/>
      <c r="C63" s="10"/>
      <c r="D63" s="10"/>
    </row>
  </sheetData>
  <sortState ref="A5:A38">
    <sortCondition ref="A5:A38"/>
  </sortState>
  <conditionalFormatting sqref="B3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E3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>
      <selection activeCell="I32" sqref="I32"/>
    </sheetView>
  </sheetViews>
  <sheetFormatPr defaultRowHeight="15" x14ac:dyDescent="0.25"/>
  <cols>
    <col min="1" max="1" width="1.7109375" customWidth="1"/>
    <col min="2" max="2" width="17.140625" customWidth="1"/>
    <col min="3" max="3" width="14.85546875" style="1" hidden="1" customWidth="1"/>
    <col min="4" max="4" width="37.42578125" hidden="1" customWidth="1"/>
    <col min="5" max="5" width="11.5703125" style="5" hidden="1" customWidth="1"/>
    <col min="6" max="6" width="1.7109375" style="1" customWidth="1"/>
    <col min="7" max="7" width="10.5703125" style="18" bestFit="1" customWidth="1"/>
    <col min="8" max="8" width="31.28515625" bestFit="1" customWidth="1"/>
    <col min="9" max="9" width="11.5703125" style="5" bestFit="1" customWidth="1"/>
    <col min="10" max="10" width="3.7109375" customWidth="1"/>
    <col min="11" max="11" width="11.5703125" bestFit="1" customWidth="1"/>
  </cols>
  <sheetData>
    <row r="1" spans="1:16" s="2" customFormat="1" ht="28.5" x14ac:dyDescent="0.45">
      <c r="B1" s="9" t="s">
        <v>165</v>
      </c>
      <c r="E1" s="5"/>
      <c r="G1" s="18"/>
      <c r="I1" s="5"/>
      <c r="J1"/>
    </row>
    <row r="2" spans="1:16" s="2" customFormat="1" x14ac:dyDescent="0.25">
      <c r="E2" s="5"/>
      <c r="G2" s="18"/>
      <c r="I2" s="5"/>
      <c r="J2"/>
    </row>
    <row r="3" spans="1:16" s="2" customFormat="1" ht="21" x14ac:dyDescent="0.35">
      <c r="B3" s="8" t="s">
        <v>164</v>
      </c>
      <c r="E3" s="5"/>
      <c r="G3" s="18"/>
      <c r="I3" s="5"/>
      <c r="J3"/>
      <c r="K3" s="8" t="s">
        <v>146</v>
      </c>
    </row>
    <row r="4" spans="1:16" s="2" customFormat="1" ht="15.75" x14ac:dyDescent="0.25">
      <c r="A4" s="77"/>
      <c r="B4" s="88"/>
      <c r="C4" s="88"/>
      <c r="D4" s="88"/>
      <c r="E4" s="89"/>
      <c r="F4" s="88"/>
      <c r="G4" s="90"/>
      <c r="H4" s="88"/>
      <c r="I4" s="89"/>
      <c r="J4"/>
      <c r="K4" s="88"/>
    </row>
    <row r="5" spans="1:16" s="1" customFormat="1" ht="15.75" x14ac:dyDescent="0.25">
      <c r="A5" s="77"/>
      <c r="B5" s="88"/>
      <c r="C5" s="80"/>
      <c r="D5" s="80"/>
      <c r="E5" s="81"/>
      <c r="F5" s="80"/>
      <c r="G5" s="82" t="s">
        <v>20</v>
      </c>
      <c r="H5" s="80" t="s">
        <v>16</v>
      </c>
      <c r="I5" s="89"/>
      <c r="J5"/>
      <c r="K5" s="88"/>
    </row>
    <row r="6" spans="1:16" s="1" customFormat="1" ht="15.75" x14ac:dyDescent="0.25">
      <c r="A6" s="77"/>
      <c r="B6" s="88"/>
      <c r="C6" s="88"/>
      <c r="D6" s="88"/>
      <c r="E6" s="89"/>
      <c r="F6" s="88"/>
      <c r="G6" s="90"/>
      <c r="H6" s="88"/>
      <c r="I6" s="99" t="s">
        <v>21</v>
      </c>
      <c r="J6"/>
      <c r="K6" s="88"/>
    </row>
    <row r="7" spans="1:16" ht="15.75" x14ac:dyDescent="0.25">
      <c r="A7" s="77"/>
      <c r="B7" s="88" t="s">
        <v>2</v>
      </c>
      <c r="C7" s="88"/>
      <c r="D7" s="88"/>
      <c r="E7" s="89"/>
      <c r="F7" s="88"/>
      <c r="G7" s="90"/>
      <c r="H7" s="88"/>
      <c r="I7" s="89"/>
      <c r="K7" s="98"/>
      <c r="L7" s="1"/>
      <c r="M7" s="1"/>
      <c r="N7" s="1"/>
      <c r="O7" s="1"/>
      <c r="P7" s="1"/>
    </row>
    <row r="8" spans="1:16" ht="15.75" x14ac:dyDescent="0.25">
      <c r="A8" s="77"/>
      <c r="B8" s="88"/>
      <c r="C8" s="88"/>
      <c r="D8" s="88"/>
      <c r="E8" s="89"/>
      <c r="F8" s="88"/>
      <c r="G8" s="119">
        <v>200</v>
      </c>
      <c r="H8" s="119" t="s">
        <v>17</v>
      </c>
      <c r="I8" s="88">
        <v>3606580</v>
      </c>
      <c r="K8" s="88">
        <v>4164402</v>
      </c>
      <c r="L8" s="1"/>
      <c r="M8" s="1"/>
      <c r="N8" s="1"/>
      <c r="O8" s="1"/>
      <c r="P8" s="1"/>
    </row>
    <row r="9" spans="1:16" ht="15.75" x14ac:dyDescent="0.25">
      <c r="A9" s="77"/>
      <c r="B9" s="88"/>
      <c r="C9" s="88"/>
      <c r="D9" s="88"/>
      <c r="E9" s="89"/>
      <c r="F9" s="88"/>
      <c r="G9" s="90"/>
      <c r="H9" s="88" t="s">
        <v>35</v>
      </c>
      <c r="I9" s="88">
        <f>1549997+42980</f>
        <v>1592977</v>
      </c>
      <c r="K9" s="88">
        <v>1605429</v>
      </c>
      <c r="L9" s="2"/>
      <c r="M9" s="2"/>
      <c r="N9" s="1"/>
      <c r="O9" s="1"/>
      <c r="P9" s="1"/>
    </row>
    <row r="10" spans="1:16" ht="15.75" x14ac:dyDescent="0.25">
      <c r="A10" s="77"/>
      <c r="B10" s="88"/>
      <c r="C10" s="88"/>
      <c r="D10" s="88"/>
      <c r="E10" s="89"/>
      <c r="F10" s="88"/>
      <c r="G10" s="119">
        <v>200</v>
      </c>
      <c r="H10" s="119" t="s">
        <v>161</v>
      </c>
      <c r="I10" s="88">
        <v>164275</v>
      </c>
      <c r="K10" s="88">
        <v>177000</v>
      </c>
      <c r="L10" s="2"/>
      <c r="M10" s="2"/>
      <c r="N10" s="1"/>
      <c r="O10" s="1"/>
      <c r="P10" s="1"/>
    </row>
    <row r="11" spans="1:16" s="2" customFormat="1" ht="15.75" x14ac:dyDescent="0.25">
      <c r="A11" s="77"/>
      <c r="B11" s="88"/>
      <c r="C11" s="88"/>
      <c r="D11" s="88"/>
      <c r="E11" s="89"/>
      <c r="F11" s="88"/>
      <c r="G11" s="119"/>
      <c r="H11" s="119"/>
      <c r="I11" s="98">
        <f>SUM(I8:I10)</f>
        <v>5363832</v>
      </c>
      <c r="J11"/>
      <c r="K11" s="98">
        <f>SUM(K8:K10)</f>
        <v>5946831</v>
      </c>
    </row>
    <row r="12" spans="1:16" ht="15" customHeight="1" x14ac:dyDescent="0.25">
      <c r="A12" s="77"/>
      <c r="B12" s="88" t="s">
        <v>3</v>
      </c>
      <c r="C12" s="88"/>
      <c r="D12" s="88"/>
      <c r="E12" s="89"/>
      <c r="F12" s="88"/>
      <c r="G12" s="90"/>
      <c r="H12" s="88"/>
      <c r="I12" s="88"/>
      <c r="K12" s="88"/>
      <c r="L12" s="1"/>
      <c r="M12" s="1"/>
      <c r="N12" s="1"/>
      <c r="O12" s="1"/>
      <c r="P12" s="1"/>
    </row>
    <row r="13" spans="1:16" s="1" customFormat="1" ht="15.75" x14ac:dyDescent="0.25">
      <c r="A13" s="77"/>
      <c r="B13" s="88"/>
      <c r="C13" s="88"/>
      <c r="D13" s="88"/>
      <c r="E13" s="89"/>
      <c r="F13" s="88"/>
      <c r="G13" s="90">
        <v>200</v>
      </c>
      <c r="H13" s="88" t="s">
        <v>1</v>
      </c>
      <c r="I13" s="88">
        <v>35535</v>
      </c>
      <c r="J13"/>
      <c r="K13" s="88">
        <v>34500</v>
      </c>
    </row>
    <row r="14" spans="1:16" ht="15.75" x14ac:dyDescent="0.25">
      <c r="A14" s="77"/>
      <c r="B14" s="88"/>
      <c r="C14" s="88"/>
      <c r="D14" s="88"/>
      <c r="E14" s="89"/>
      <c r="F14" s="88"/>
      <c r="G14" s="120">
        <v>201</v>
      </c>
      <c r="H14" s="120" t="s">
        <v>169</v>
      </c>
      <c r="I14" s="88">
        <f>514162+200000</f>
        <v>714162</v>
      </c>
      <c r="K14" s="88">
        <v>233020</v>
      </c>
      <c r="L14" s="1"/>
      <c r="M14" s="1"/>
      <c r="N14" s="1"/>
      <c r="O14" s="1"/>
      <c r="P14" s="1"/>
    </row>
    <row r="15" spans="1:16" s="1" customFormat="1" ht="15.75" x14ac:dyDescent="0.25">
      <c r="A15" s="77"/>
      <c r="B15" s="88"/>
      <c r="C15" s="88"/>
      <c r="D15" s="88"/>
      <c r="E15" s="89"/>
      <c r="F15" s="88"/>
      <c r="G15" s="120">
        <v>201</v>
      </c>
      <c r="H15" s="120" t="s">
        <v>56</v>
      </c>
      <c r="I15" s="88">
        <v>2000</v>
      </c>
      <c r="J15"/>
      <c r="K15" s="88">
        <v>2000</v>
      </c>
    </row>
    <row r="16" spans="1:16" s="1" customFormat="1" ht="15.75" x14ac:dyDescent="0.25">
      <c r="A16" s="77"/>
      <c r="B16" s="88"/>
      <c r="C16" s="88"/>
      <c r="D16" s="88"/>
      <c r="E16" s="89"/>
      <c r="F16" s="88"/>
      <c r="G16" s="119">
        <v>201</v>
      </c>
      <c r="H16" s="119" t="s">
        <v>0</v>
      </c>
      <c r="I16" s="88">
        <v>58365</v>
      </c>
      <c r="J16"/>
      <c r="K16" s="88">
        <v>78550</v>
      </c>
    </row>
    <row r="17" spans="1:16" s="1" customFormat="1" ht="15.75" x14ac:dyDescent="0.25">
      <c r="A17" s="77"/>
      <c r="B17" s="88"/>
      <c r="C17" s="88"/>
      <c r="D17" s="88"/>
      <c r="E17" s="89"/>
      <c r="F17" s="88"/>
      <c r="G17" s="119"/>
      <c r="H17" s="119" t="s">
        <v>158</v>
      </c>
      <c r="I17" s="88">
        <v>25240</v>
      </c>
      <c r="J17"/>
      <c r="K17" s="88">
        <v>27265</v>
      </c>
    </row>
    <row r="18" spans="1:16" s="1" customFormat="1" ht="15.75" x14ac:dyDescent="0.25">
      <c r="A18" s="77"/>
      <c r="B18" s="88"/>
      <c r="C18" s="88"/>
      <c r="D18" s="88"/>
      <c r="E18" s="89"/>
      <c r="F18" s="88"/>
      <c r="G18" s="119" t="s">
        <v>49</v>
      </c>
      <c r="H18" s="119" t="s">
        <v>54</v>
      </c>
      <c r="I18" s="88">
        <v>0</v>
      </c>
      <c r="J18"/>
      <c r="K18" s="88">
        <v>0</v>
      </c>
    </row>
    <row r="19" spans="1:16" s="1" customFormat="1" ht="15.75" x14ac:dyDescent="0.25">
      <c r="A19" s="77"/>
      <c r="B19" s="88"/>
      <c r="C19" s="88"/>
      <c r="D19" s="88"/>
      <c r="E19" s="89"/>
      <c r="F19" s="88"/>
      <c r="G19" s="119"/>
      <c r="H19" s="119"/>
      <c r="I19" s="80">
        <f>SUM(I13:I18)</f>
        <v>835302</v>
      </c>
      <c r="J19"/>
      <c r="K19" s="80">
        <f>SUM(K13:K18)</f>
        <v>375335</v>
      </c>
    </row>
    <row r="20" spans="1:16" s="1" customFormat="1" ht="15.75" x14ac:dyDescent="0.25">
      <c r="A20" s="77"/>
      <c r="B20" s="88"/>
      <c r="C20" s="88"/>
      <c r="D20" s="88"/>
      <c r="E20" s="89"/>
      <c r="F20" s="88"/>
      <c r="G20" s="119"/>
      <c r="H20" s="119"/>
      <c r="I20" s="98"/>
      <c r="J20"/>
      <c r="K20" s="88"/>
    </row>
    <row r="21" spans="1:16" ht="15" customHeight="1" x14ac:dyDescent="0.25">
      <c r="A21" s="77"/>
      <c r="B21" s="88" t="s">
        <v>4</v>
      </c>
      <c r="C21" s="88"/>
      <c r="D21" s="88"/>
      <c r="E21" s="89"/>
      <c r="F21" s="88"/>
      <c r="G21" s="119"/>
      <c r="H21" s="119"/>
      <c r="I21" s="88"/>
      <c r="K21" s="88"/>
      <c r="L21" s="1"/>
      <c r="M21" s="1"/>
      <c r="N21" s="1"/>
      <c r="O21" s="1"/>
      <c r="P21" s="1"/>
    </row>
    <row r="22" spans="1:16" ht="15.75" x14ac:dyDescent="0.25">
      <c r="A22" s="77"/>
      <c r="B22" s="88"/>
      <c r="C22" s="88"/>
      <c r="D22" s="88"/>
      <c r="E22" s="89"/>
      <c r="F22" s="88"/>
      <c r="G22" s="119">
        <v>516</v>
      </c>
      <c r="H22" s="119" t="s">
        <v>55</v>
      </c>
      <c r="I22" s="88">
        <v>10000</v>
      </c>
      <c r="K22" s="88">
        <v>10000</v>
      </c>
      <c r="L22" s="1"/>
      <c r="M22" s="1"/>
      <c r="N22" s="1"/>
      <c r="O22" s="1"/>
      <c r="P22" s="1"/>
    </row>
    <row r="23" spans="1:16" ht="15.75" x14ac:dyDescent="0.25">
      <c r="A23" s="77"/>
      <c r="B23" s="88"/>
      <c r="C23" s="88"/>
      <c r="D23" s="88"/>
      <c r="E23" s="89"/>
      <c r="F23" s="88"/>
      <c r="G23" s="119">
        <v>609</v>
      </c>
      <c r="H23" s="119" t="s">
        <v>162</v>
      </c>
      <c r="I23" s="88">
        <v>75000</v>
      </c>
      <c r="K23" s="88">
        <v>75000</v>
      </c>
      <c r="L23" s="1"/>
      <c r="M23" s="1"/>
      <c r="N23" s="1"/>
      <c r="O23" s="1"/>
      <c r="P23" s="1"/>
    </row>
    <row r="24" spans="1:16" ht="15.75" x14ac:dyDescent="0.25">
      <c r="A24" s="77"/>
      <c r="B24" s="88"/>
      <c r="C24" s="88"/>
      <c r="D24" s="88"/>
      <c r="E24" s="89"/>
      <c r="F24" s="88"/>
      <c r="G24" s="119">
        <v>516</v>
      </c>
      <c r="H24" s="119" t="s">
        <v>170</v>
      </c>
      <c r="I24" s="88">
        <v>25000</v>
      </c>
      <c r="K24" s="88">
        <v>0</v>
      </c>
      <c r="L24" s="1"/>
      <c r="M24" s="1"/>
      <c r="N24" s="1"/>
      <c r="O24" s="1"/>
      <c r="P24" s="1"/>
    </row>
    <row r="25" spans="1:16" ht="15.75" x14ac:dyDescent="0.25">
      <c r="A25" s="77"/>
      <c r="B25" s="88"/>
      <c r="C25" s="88"/>
      <c r="D25" s="88"/>
      <c r="E25" s="89"/>
      <c r="F25" s="88"/>
      <c r="G25" s="119">
        <v>550</v>
      </c>
      <c r="H25" s="119" t="s">
        <v>50</v>
      </c>
      <c r="I25" s="88">
        <v>2000</v>
      </c>
      <c r="K25" s="88">
        <v>2000</v>
      </c>
      <c r="L25" s="1"/>
      <c r="M25" s="1"/>
      <c r="N25" s="1"/>
      <c r="O25" s="1"/>
      <c r="P25" s="1"/>
    </row>
    <row r="26" spans="1:16" ht="15.75" x14ac:dyDescent="0.25">
      <c r="A26" s="77"/>
      <c r="B26" s="88"/>
      <c r="C26" s="88"/>
      <c r="D26" s="88"/>
      <c r="E26" s="89"/>
      <c r="F26" s="88"/>
      <c r="G26" s="119">
        <v>640</v>
      </c>
      <c r="H26" s="119" t="s">
        <v>51</v>
      </c>
      <c r="I26" s="88">
        <v>35000</v>
      </c>
      <c r="K26" s="88">
        <v>35000</v>
      </c>
      <c r="L26" s="1"/>
      <c r="M26" s="1"/>
      <c r="N26" s="1"/>
      <c r="O26" s="1"/>
      <c r="P26" s="1"/>
    </row>
    <row r="27" spans="1:16" ht="15.75" x14ac:dyDescent="0.25">
      <c r="A27" s="77"/>
      <c r="B27" s="88"/>
      <c r="C27" s="88"/>
      <c r="D27" s="88"/>
      <c r="E27" s="89"/>
      <c r="F27" s="88"/>
      <c r="G27" s="119" t="s">
        <v>52</v>
      </c>
      <c r="H27" s="119" t="s">
        <v>53</v>
      </c>
      <c r="I27" s="88">
        <v>60000</v>
      </c>
      <c r="K27" s="88">
        <v>60000</v>
      </c>
      <c r="L27" s="1"/>
      <c r="M27" s="1"/>
      <c r="N27" s="1"/>
      <c r="O27" s="1"/>
      <c r="P27" s="1"/>
    </row>
    <row r="28" spans="1:16" ht="15.75" x14ac:dyDescent="0.25">
      <c r="A28" s="77"/>
      <c r="B28" s="88"/>
      <c r="C28" s="88"/>
      <c r="D28" s="88"/>
      <c r="E28" s="89"/>
      <c r="F28" s="88"/>
      <c r="G28" s="119" t="s">
        <v>104</v>
      </c>
      <c r="H28" s="119" t="s">
        <v>105</v>
      </c>
      <c r="I28" s="88">
        <v>23800</v>
      </c>
      <c r="K28" s="88">
        <v>13800</v>
      </c>
      <c r="L28" s="1"/>
      <c r="M28" s="1"/>
      <c r="N28" s="1"/>
      <c r="O28" s="1"/>
      <c r="P28" s="1"/>
    </row>
    <row r="29" spans="1:16" ht="15.75" x14ac:dyDescent="0.25">
      <c r="A29" s="77"/>
      <c r="B29" s="88"/>
      <c r="C29" s="88"/>
      <c r="D29" s="88"/>
      <c r="E29" s="89"/>
      <c r="F29" s="88"/>
      <c r="G29" s="119"/>
      <c r="H29" s="119"/>
      <c r="I29" s="80">
        <f>SUM(I22:I28)</f>
        <v>230800</v>
      </c>
      <c r="K29" s="80">
        <f>SUM(K22:K28)</f>
        <v>195800</v>
      </c>
      <c r="L29" s="1"/>
      <c r="M29" s="1"/>
      <c r="N29" s="1"/>
      <c r="O29" s="1"/>
      <c r="P29" s="1"/>
    </row>
    <row r="30" spans="1:16" ht="15.75" x14ac:dyDescent="0.25">
      <c r="A30" s="77"/>
      <c r="B30" s="88"/>
      <c r="C30" s="88"/>
      <c r="D30" s="88"/>
      <c r="E30" s="89"/>
      <c r="F30" s="88"/>
      <c r="G30" s="119"/>
      <c r="H30" s="119"/>
      <c r="I30" s="88"/>
      <c r="K30" s="88"/>
      <c r="L30" s="1"/>
      <c r="M30" s="1"/>
      <c r="N30" s="1"/>
      <c r="O30" s="1"/>
      <c r="P30" s="1"/>
    </row>
    <row r="31" spans="1:16" s="1" customFormat="1" ht="15.75" x14ac:dyDescent="0.25">
      <c r="A31" s="77"/>
      <c r="B31" s="88"/>
      <c r="C31" s="88"/>
      <c r="D31" s="88"/>
      <c r="E31" s="89"/>
      <c r="F31" s="88"/>
      <c r="G31" s="119"/>
      <c r="H31" s="119"/>
      <c r="I31" s="88"/>
      <c r="J31"/>
      <c r="K31" s="80"/>
    </row>
    <row r="32" spans="1:16" s="1" customFormat="1" ht="15.75" x14ac:dyDescent="0.25">
      <c r="A32" s="77"/>
      <c r="B32" s="88"/>
      <c r="C32" s="88"/>
      <c r="D32" s="88"/>
      <c r="E32" s="89"/>
      <c r="F32" s="88"/>
      <c r="G32" s="119"/>
      <c r="H32" s="119"/>
      <c r="I32" s="88"/>
      <c r="J32"/>
      <c r="K32" s="98"/>
    </row>
    <row r="33" spans="1:16" ht="15.75" x14ac:dyDescent="0.25">
      <c r="A33" s="77"/>
      <c r="B33" s="88"/>
      <c r="C33" s="88"/>
      <c r="D33" s="88"/>
      <c r="E33" s="89"/>
      <c r="F33" s="88"/>
      <c r="G33" s="119"/>
      <c r="H33" s="119"/>
      <c r="I33" s="98"/>
      <c r="K33" s="88"/>
      <c r="L33" s="1"/>
      <c r="M33" s="1"/>
      <c r="N33" s="1"/>
      <c r="O33" s="1"/>
      <c r="P33" s="1"/>
    </row>
    <row r="34" spans="1:16" ht="15.75" x14ac:dyDescent="0.25">
      <c r="A34" s="77"/>
      <c r="B34" s="88"/>
      <c r="C34" s="88"/>
      <c r="D34" s="88"/>
      <c r="E34" s="89"/>
      <c r="F34" s="88"/>
      <c r="G34" s="119"/>
      <c r="H34" s="119"/>
      <c r="I34" s="88"/>
      <c r="K34" s="88"/>
      <c r="L34" s="1"/>
      <c r="M34" s="1"/>
      <c r="N34" s="1"/>
      <c r="O34" s="1"/>
      <c r="P34" s="1"/>
    </row>
    <row r="35" spans="1:16" ht="15.75" x14ac:dyDescent="0.25">
      <c r="A35" s="77"/>
      <c r="B35" s="88"/>
      <c r="C35" s="88"/>
      <c r="D35" s="88"/>
      <c r="E35" s="89"/>
      <c r="F35" s="88"/>
      <c r="G35" s="90">
        <v>202</v>
      </c>
      <c r="H35" s="88" t="s">
        <v>57</v>
      </c>
      <c r="I35" s="80">
        <v>13951</v>
      </c>
      <c r="K35" s="80">
        <v>200000</v>
      </c>
    </row>
    <row r="36" spans="1:16" ht="15.75" x14ac:dyDescent="0.25">
      <c r="A36" s="77"/>
      <c r="B36" s="88" t="s">
        <v>5</v>
      </c>
      <c r="C36" s="88"/>
      <c r="D36" s="88"/>
      <c r="E36" s="89"/>
      <c r="F36" s="88"/>
      <c r="G36" s="90"/>
      <c r="H36" s="88"/>
      <c r="I36" s="98">
        <f>I11+I19+I29+I35</f>
        <v>6443885</v>
      </c>
      <c r="K36" s="98">
        <f>K11+K19+K29+K35</f>
        <v>6717966</v>
      </c>
    </row>
    <row r="37" spans="1:16" s="1" customFormat="1" x14ac:dyDescent="0.25">
      <c r="A37"/>
      <c r="B37"/>
      <c r="D37"/>
      <c r="E37" s="5"/>
      <c r="G37" s="18"/>
      <c r="H37"/>
      <c r="I37" s="5"/>
      <c r="J37"/>
    </row>
    <row r="38" spans="1:16" s="1" customFormat="1" x14ac:dyDescent="0.25">
      <c r="A38"/>
      <c r="B38"/>
      <c r="D38" t="s">
        <v>18</v>
      </c>
      <c r="E38" s="5" t="e">
        <f>E36-#REF!</f>
        <v>#REF!</v>
      </c>
      <c r="G38" s="18"/>
      <c r="H38"/>
      <c r="I38" s="5"/>
      <c r="J38"/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B4737"/>
  <sheetViews>
    <sheetView zoomScale="150" zoomScaleNormal="150" workbookViewId="0">
      <selection activeCell="G11" sqref="G11"/>
    </sheetView>
  </sheetViews>
  <sheetFormatPr defaultRowHeight="15" x14ac:dyDescent="0.25"/>
  <cols>
    <col min="1" max="1" width="31.42578125" customWidth="1"/>
    <col min="2" max="2" width="12" style="18" customWidth="1"/>
    <col min="3" max="3" width="31.85546875" customWidth="1"/>
    <col min="4" max="4" width="0.7109375" style="29" customWidth="1"/>
    <col min="5" max="5" width="11.5703125" style="2" bestFit="1" customWidth="1"/>
    <col min="6" max="6" width="1.28515625" customWidth="1"/>
    <col min="7" max="7" width="14.28515625" style="29" customWidth="1"/>
    <col min="8" max="8" width="9.140625" style="25" customWidth="1"/>
    <col min="9" max="9" width="5.7109375" style="25" customWidth="1"/>
    <col min="10" max="10" width="19.42578125" style="25" customWidth="1"/>
    <col min="11" max="12" width="9.140625" style="25"/>
    <col min="13" max="13" width="10.5703125" style="25" bestFit="1" customWidth="1"/>
    <col min="14" max="15" width="9.140625" style="25"/>
    <col min="16" max="16" width="10.7109375" customWidth="1"/>
    <col min="17" max="17" width="28.28515625" customWidth="1"/>
    <col min="18" max="18" width="9.140625" hidden="1" customWidth="1"/>
    <col min="19" max="19" width="13.28515625" customWidth="1"/>
    <col min="20" max="20" width="14" customWidth="1"/>
    <col min="21" max="21" width="11.42578125" customWidth="1"/>
  </cols>
  <sheetData>
    <row r="1" spans="1:21" s="2" customFormat="1" ht="28.5" x14ac:dyDescent="0.45">
      <c r="A1" s="9" t="s">
        <v>166</v>
      </c>
      <c r="B1" s="18"/>
      <c r="D1" s="29"/>
      <c r="F1" s="5"/>
      <c r="G1" s="27"/>
      <c r="H1" s="25"/>
      <c r="I1" s="25"/>
      <c r="J1" s="25"/>
      <c r="K1" s="25"/>
      <c r="L1" s="25"/>
      <c r="M1" s="25"/>
      <c r="N1" s="25"/>
      <c r="O1" s="25"/>
    </row>
    <row r="2" spans="1:21" s="2" customFormat="1" x14ac:dyDescent="0.25">
      <c r="B2" s="18"/>
      <c r="D2" s="29"/>
      <c r="F2" s="5"/>
      <c r="G2" s="27"/>
      <c r="H2" s="25"/>
      <c r="I2" s="25"/>
      <c r="J2" s="25"/>
      <c r="K2" s="25"/>
      <c r="L2" s="25"/>
      <c r="M2" s="25"/>
      <c r="N2" s="25"/>
      <c r="O2" s="25"/>
    </row>
    <row r="3" spans="1:21" s="2" customFormat="1" ht="21" x14ac:dyDescent="0.35">
      <c r="A3" s="83" t="s">
        <v>164</v>
      </c>
      <c r="B3" s="79"/>
      <c r="C3" s="77"/>
      <c r="D3" s="78"/>
      <c r="E3" s="77"/>
      <c r="F3" s="30"/>
      <c r="G3" s="83" t="s">
        <v>146</v>
      </c>
      <c r="H3" s="25"/>
      <c r="I3" s="25"/>
      <c r="J3" s="25"/>
      <c r="K3" s="25"/>
      <c r="L3" s="25"/>
      <c r="M3" s="25"/>
      <c r="N3" s="25"/>
      <c r="O3" s="25"/>
    </row>
    <row r="4" spans="1:21" s="2" customFormat="1" x14ac:dyDescent="0.25">
      <c r="A4" s="77"/>
      <c r="B4" s="79"/>
      <c r="C4" s="77"/>
      <c r="D4" s="78"/>
      <c r="E4" s="77"/>
      <c r="F4" s="30"/>
      <c r="G4" s="77"/>
      <c r="H4" s="25"/>
      <c r="I4" s="25"/>
      <c r="J4" s="25"/>
      <c r="K4" s="25"/>
      <c r="L4" s="25"/>
      <c r="M4" s="25"/>
      <c r="N4" s="25"/>
      <c r="O4" s="25"/>
      <c r="P4" s="22"/>
      <c r="Q4" s="22"/>
      <c r="R4" s="22"/>
      <c r="S4" s="22"/>
      <c r="T4" s="23"/>
      <c r="U4" s="23"/>
    </row>
    <row r="5" spans="1:21" s="104" customFormat="1" ht="12.75" x14ac:dyDescent="0.2">
      <c r="A5" s="91"/>
      <c r="B5" s="96" t="s">
        <v>20</v>
      </c>
      <c r="C5" s="94" t="s">
        <v>16</v>
      </c>
      <c r="D5" s="91"/>
      <c r="E5" s="92"/>
      <c r="F5" s="100"/>
      <c r="G5" s="92"/>
      <c r="H5" s="101"/>
      <c r="I5" s="101"/>
      <c r="J5" s="101"/>
      <c r="K5" s="101"/>
      <c r="L5" s="101"/>
      <c r="M5" s="101"/>
      <c r="N5" s="101"/>
      <c r="O5" s="101"/>
      <c r="P5" s="102"/>
      <c r="Q5" s="103"/>
      <c r="R5" s="103"/>
      <c r="S5" s="103"/>
      <c r="T5" s="103"/>
      <c r="U5" s="103"/>
    </row>
    <row r="6" spans="1:21" s="104" customFormat="1" ht="12.75" x14ac:dyDescent="0.2">
      <c r="A6" s="91"/>
      <c r="B6" s="93"/>
      <c r="C6" s="91"/>
      <c r="D6" s="91"/>
      <c r="E6" s="92" t="s">
        <v>21</v>
      </c>
      <c r="F6" s="101"/>
      <c r="G6" s="92"/>
      <c r="H6" s="101"/>
      <c r="I6" s="101"/>
      <c r="J6" s="101"/>
      <c r="K6" s="101"/>
      <c r="L6" s="101"/>
      <c r="M6" s="101"/>
      <c r="N6" s="101"/>
      <c r="O6" s="101"/>
      <c r="P6" s="102"/>
      <c r="Q6" s="103"/>
      <c r="R6" s="103"/>
      <c r="S6" s="103"/>
      <c r="T6" s="103"/>
      <c r="U6" s="103"/>
    </row>
    <row r="7" spans="1:21" s="104" customFormat="1" ht="12.75" x14ac:dyDescent="0.2">
      <c r="A7" s="91" t="s">
        <v>6</v>
      </c>
      <c r="B7" s="97">
        <v>108</v>
      </c>
      <c r="C7" s="105" t="s">
        <v>22</v>
      </c>
      <c r="D7" s="91"/>
      <c r="E7" s="92">
        <f>3692978+1260</f>
        <v>3694238</v>
      </c>
      <c r="F7" s="101"/>
      <c r="G7" s="92">
        <f>3326679+414850+100000</f>
        <v>3841529</v>
      </c>
      <c r="H7" s="101"/>
      <c r="I7" s="101"/>
      <c r="J7" s="101"/>
      <c r="K7" s="101"/>
      <c r="L7" s="101"/>
      <c r="M7" s="101"/>
      <c r="N7" s="101"/>
      <c r="O7" s="101"/>
      <c r="P7" s="106"/>
    </row>
    <row r="8" spans="1:21" s="104" customFormat="1" ht="12.75" x14ac:dyDescent="0.2">
      <c r="A8" s="91"/>
      <c r="B8" s="97">
        <v>112</v>
      </c>
      <c r="C8" s="105" t="s">
        <v>58</v>
      </c>
      <c r="D8" s="91"/>
      <c r="E8" s="92"/>
      <c r="F8" s="101"/>
      <c r="G8" s="92">
        <v>0</v>
      </c>
      <c r="H8" s="101"/>
      <c r="I8" s="101"/>
      <c r="J8" s="101"/>
      <c r="K8" s="101"/>
      <c r="L8" s="101"/>
      <c r="M8" s="101"/>
      <c r="N8" s="101"/>
      <c r="O8" s="101"/>
      <c r="P8" s="106"/>
    </row>
    <row r="9" spans="1:21" s="104" customFormat="1" ht="12.75" x14ac:dyDescent="0.2">
      <c r="A9" s="91"/>
      <c r="B9" s="97">
        <v>113</v>
      </c>
      <c r="C9" s="105" t="s">
        <v>194</v>
      </c>
      <c r="D9" s="91"/>
      <c r="E9" s="92">
        <v>-150275</v>
      </c>
      <c r="F9" s="101"/>
      <c r="G9" s="92">
        <v>-100000</v>
      </c>
      <c r="H9" s="101"/>
      <c r="I9" s="101"/>
      <c r="J9" s="101"/>
      <c r="K9" s="101"/>
      <c r="L9" s="101"/>
      <c r="M9" s="101"/>
      <c r="N9" s="101"/>
      <c r="O9" s="101"/>
      <c r="P9" s="106"/>
    </row>
    <row r="10" spans="1:21" s="104" customFormat="1" ht="12.75" x14ac:dyDescent="0.2">
      <c r="A10" s="91"/>
      <c r="B10" s="97">
        <v>107</v>
      </c>
      <c r="C10" s="105" t="s">
        <v>106</v>
      </c>
      <c r="D10" s="91"/>
      <c r="E10" s="92"/>
      <c r="F10" s="101"/>
      <c r="G10" s="92">
        <v>0</v>
      </c>
      <c r="H10" s="101"/>
      <c r="I10" s="101"/>
      <c r="J10" s="101"/>
      <c r="K10" s="101"/>
      <c r="L10" s="101"/>
      <c r="M10" s="101"/>
      <c r="N10" s="101"/>
      <c r="O10" s="101"/>
      <c r="P10" s="106"/>
    </row>
    <row r="11" spans="1:21" s="104" customFormat="1" ht="12.75" x14ac:dyDescent="0.2">
      <c r="A11" s="91"/>
      <c r="B11" s="93"/>
      <c r="C11" s="91"/>
      <c r="D11" s="91"/>
      <c r="E11" s="107">
        <f>SUM(E7:E10)</f>
        <v>3543963</v>
      </c>
      <c r="F11" s="101"/>
      <c r="G11" s="107">
        <v>3741529</v>
      </c>
      <c r="H11" s="101"/>
      <c r="I11" s="101"/>
      <c r="J11" s="101"/>
      <c r="K11" s="101"/>
      <c r="L11" s="101"/>
      <c r="M11" s="101"/>
      <c r="N11" s="101"/>
      <c r="O11" s="101"/>
      <c r="P11" s="106"/>
    </row>
    <row r="12" spans="1:21" s="110" customFormat="1" ht="12.75" x14ac:dyDescent="0.2">
      <c r="A12" s="91"/>
      <c r="B12" s="93"/>
      <c r="C12" s="91"/>
      <c r="D12" s="91"/>
      <c r="E12" s="108"/>
      <c r="F12" s="100"/>
      <c r="G12" s="108"/>
      <c r="H12" s="100"/>
      <c r="I12" s="100"/>
      <c r="J12" s="100"/>
      <c r="K12" s="100"/>
      <c r="L12" s="100"/>
      <c r="M12" s="100"/>
      <c r="N12" s="100"/>
      <c r="O12" s="100"/>
      <c r="P12" s="109"/>
    </row>
    <row r="13" spans="1:21" s="104" customFormat="1" ht="12.75" x14ac:dyDescent="0.2">
      <c r="A13" s="91" t="s">
        <v>7</v>
      </c>
      <c r="B13" s="97">
        <v>106</v>
      </c>
      <c r="C13" s="105" t="s">
        <v>23</v>
      </c>
      <c r="D13" s="91"/>
      <c r="E13" s="92">
        <v>4100</v>
      </c>
      <c r="F13" s="101"/>
      <c r="G13" s="92">
        <v>4140</v>
      </c>
      <c r="H13" s="101"/>
      <c r="I13" s="101"/>
      <c r="J13" s="101"/>
      <c r="K13" s="101"/>
      <c r="L13" s="101"/>
      <c r="M13" s="101"/>
      <c r="N13" s="101"/>
      <c r="O13" s="101"/>
      <c r="P13" s="106"/>
    </row>
    <row r="14" spans="1:21" s="104" customFormat="1" ht="12.75" x14ac:dyDescent="0.2">
      <c r="A14" s="91"/>
      <c r="B14" s="93">
        <v>114</v>
      </c>
      <c r="C14" s="105" t="s">
        <v>59</v>
      </c>
      <c r="D14" s="91"/>
      <c r="E14" s="92">
        <v>33142</v>
      </c>
      <c r="F14" s="101"/>
      <c r="G14" s="92">
        <v>32331</v>
      </c>
      <c r="H14" s="101"/>
      <c r="I14" s="101"/>
      <c r="J14" s="101"/>
      <c r="K14" s="101"/>
      <c r="L14" s="101"/>
      <c r="M14" s="101"/>
      <c r="N14" s="101"/>
      <c r="O14" s="101"/>
      <c r="P14" s="106"/>
    </row>
    <row r="15" spans="1:21" s="104" customFormat="1" ht="12.75" x14ac:dyDescent="0.2">
      <c r="A15" s="91"/>
      <c r="B15" s="93">
        <v>115</v>
      </c>
      <c r="C15" s="105" t="s">
        <v>66</v>
      </c>
      <c r="D15" s="91"/>
      <c r="E15" s="92">
        <v>343767</v>
      </c>
      <c r="F15" s="101"/>
      <c r="G15" s="92">
        <v>286779</v>
      </c>
      <c r="H15" s="101"/>
      <c r="I15" s="101"/>
      <c r="J15" s="101"/>
      <c r="K15" s="101"/>
      <c r="L15" s="101"/>
      <c r="M15" s="101"/>
      <c r="N15" s="101"/>
      <c r="O15" s="101"/>
      <c r="P15" s="106"/>
    </row>
    <row r="16" spans="1:21" s="104" customFormat="1" ht="12.75" x14ac:dyDescent="0.2">
      <c r="A16" s="91"/>
      <c r="B16" s="97">
        <v>116</v>
      </c>
      <c r="C16" s="105" t="s">
        <v>60</v>
      </c>
      <c r="D16" s="91"/>
      <c r="E16" s="92">
        <v>135653</v>
      </c>
      <c r="F16" s="101"/>
      <c r="G16" s="92">
        <v>124654</v>
      </c>
      <c r="H16" s="101"/>
      <c r="I16" s="101"/>
      <c r="J16" s="101"/>
      <c r="K16" s="101"/>
      <c r="L16" s="101"/>
      <c r="M16" s="101"/>
      <c r="N16" s="101"/>
      <c r="O16" s="101"/>
      <c r="P16" s="106"/>
    </row>
    <row r="17" spans="1:21" s="104" customFormat="1" ht="12.75" x14ac:dyDescent="0.2">
      <c r="A17" s="93"/>
      <c r="B17" s="97">
        <v>117</v>
      </c>
      <c r="C17" s="105" t="s">
        <v>61</v>
      </c>
      <c r="D17" s="91"/>
      <c r="E17" s="92">
        <v>127159</v>
      </c>
      <c r="F17" s="101"/>
      <c r="G17" s="92">
        <v>156952</v>
      </c>
      <c r="H17" s="101"/>
      <c r="I17" s="101"/>
      <c r="J17" s="101"/>
      <c r="K17" s="101"/>
      <c r="L17" s="101"/>
      <c r="M17" s="101"/>
      <c r="N17" s="101"/>
      <c r="O17" s="101"/>
      <c r="P17" s="106"/>
    </row>
    <row r="18" spans="1:21" s="104" customFormat="1" ht="12.75" x14ac:dyDescent="0.2">
      <c r="A18" s="91"/>
      <c r="B18" s="97">
        <v>118</v>
      </c>
      <c r="C18" s="105" t="s">
        <v>62</v>
      </c>
      <c r="D18" s="91"/>
      <c r="E18" s="92">
        <v>104731</v>
      </c>
      <c r="F18" s="101"/>
      <c r="G18" s="92">
        <v>137517</v>
      </c>
      <c r="H18" s="101"/>
      <c r="I18" s="101"/>
      <c r="J18" s="101"/>
      <c r="K18" s="101"/>
      <c r="L18" s="101"/>
      <c r="M18" s="111"/>
      <c r="N18" s="101"/>
      <c r="O18" s="101"/>
      <c r="P18" s="106"/>
    </row>
    <row r="19" spans="1:21" s="104" customFormat="1" ht="12.75" x14ac:dyDescent="0.2">
      <c r="A19" s="91"/>
      <c r="B19" s="97">
        <v>120</v>
      </c>
      <c r="C19" s="105" t="s">
        <v>63</v>
      </c>
      <c r="D19" s="91"/>
      <c r="E19" s="92">
        <v>70585</v>
      </c>
      <c r="F19" s="101"/>
      <c r="G19" s="92">
        <v>89850</v>
      </c>
      <c r="H19" s="101"/>
      <c r="I19" s="101"/>
      <c r="J19" s="101"/>
      <c r="K19" s="101"/>
      <c r="L19" s="101"/>
      <c r="M19" s="101"/>
      <c r="N19" s="101"/>
      <c r="O19" s="101"/>
      <c r="P19" s="106"/>
    </row>
    <row r="20" spans="1:21" s="104" customFormat="1" ht="12.75" x14ac:dyDescent="0.2">
      <c r="A20" s="91"/>
      <c r="B20" s="97">
        <v>121</v>
      </c>
      <c r="C20" s="105" t="s">
        <v>25</v>
      </c>
      <c r="D20" s="91"/>
      <c r="E20" s="92">
        <v>21225</v>
      </c>
      <c r="F20" s="101"/>
      <c r="G20" s="92">
        <v>19652</v>
      </c>
      <c r="H20" s="101"/>
      <c r="I20" s="101"/>
      <c r="J20" s="101"/>
      <c r="K20" s="101"/>
      <c r="L20" s="101"/>
      <c r="M20" s="101"/>
      <c r="N20" s="101"/>
      <c r="O20" s="101"/>
      <c r="P20" s="106"/>
    </row>
    <row r="21" spans="1:21" s="104" customFormat="1" ht="12.75" x14ac:dyDescent="0.2">
      <c r="A21" s="91"/>
      <c r="B21" s="97">
        <v>122</v>
      </c>
      <c r="C21" s="105" t="s">
        <v>64</v>
      </c>
      <c r="D21" s="91"/>
      <c r="E21" s="92">
        <v>33003</v>
      </c>
      <c r="F21" s="101"/>
      <c r="G21" s="92">
        <v>32032</v>
      </c>
      <c r="H21" s="101"/>
      <c r="I21" s="101"/>
      <c r="J21" s="111"/>
      <c r="K21" s="101"/>
      <c r="L21" s="101"/>
      <c r="M21" s="111"/>
      <c r="N21" s="101"/>
      <c r="O21" s="101"/>
      <c r="P21" s="106"/>
    </row>
    <row r="22" spans="1:21" s="104" customFormat="1" ht="12.75" x14ac:dyDescent="0.2">
      <c r="A22" s="91"/>
      <c r="B22" s="93" t="s">
        <v>65</v>
      </c>
      <c r="C22" s="105" t="s">
        <v>71</v>
      </c>
      <c r="D22" s="91"/>
      <c r="E22" s="92">
        <v>0</v>
      </c>
      <c r="F22" s="101"/>
      <c r="G22" s="92">
        <v>0</v>
      </c>
      <c r="H22" s="101"/>
      <c r="I22" s="101"/>
      <c r="J22" s="101"/>
      <c r="K22" s="101"/>
      <c r="L22" s="101"/>
      <c r="M22" s="101"/>
      <c r="N22" s="101"/>
      <c r="O22" s="101"/>
      <c r="P22" s="106"/>
      <c r="U22" s="112"/>
    </row>
    <row r="23" spans="1:21" s="104" customFormat="1" ht="12.75" x14ac:dyDescent="0.2">
      <c r="A23" s="91"/>
      <c r="B23" s="93">
        <v>103</v>
      </c>
      <c r="C23" s="105" t="s">
        <v>130</v>
      </c>
      <c r="D23" s="91"/>
      <c r="E23" s="92"/>
      <c r="F23" s="101"/>
      <c r="G23" s="92">
        <v>0</v>
      </c>
      <c r="H23" s="101"/>
      <c r="I23" s="101"/>
      <c r="J23" s="101"/>
      <c r="K23" s="101"/>
      <c r="L23" s="101"/>
      <c r="M23" s="101"/>
      <c r="N23" s="101"/>
      <c r="O23" s="101"/>
      <c r="P23" s="106"/>
    </row>
    <row r="24" spans="1:21" s="104" customFormat="1" ht="12.75" x14ac:dyDescent="0.2">
      <c r="A24" s="91"/>
      <c r="B24" s="93"/>
      <c r="C24" s="91"/>
      <c r="D24" s="91"/>
      <c r="E24" s="107">
        <f>SUM(E13:E23)</f>
        <v>873365</v>
      </c>
      <c r="F24" s="101"/>
      <c r="G24" s="107">
        <v>883907</v>
      </c>
      <c r="H24" s="101"/>
      <c r="I24" s="101"/>
      <c r="J24" s="101"/>
      <c r="K24" s="101"/>
      <c r="L24" s="101"/>
      <c r="M24" s="101"/>
      <c r="N24" s="101"/>
      <c r="O24" s="101"/>
      <c r="P24" s="106"/>
    </row>
    <row r="25" spans="1:21" s="104" customFormat="1" ht="12.75" x14ac:dyDescent="0.2">
      <c r="A25" s="91"/>
      <c r="B25" s="93"/>
      <c r="C25" s="91"/>
      <c r="D25" s="91"/>
      <c r="E25" s="91"/>
      <c r="F25" s="101"/>
      <c r="G25" s="91"/>
      <c r="H25" s="101"/>
      <c r="I25" s="101"/>
      <c r="J25" s="111"/>
      <c r="K25" s="101"/>
      <c r="L25" s="101"/>
      <c r="M25" s="114"/>
      <c r="N25" s="101"/>
      <c r="O25" s="101"/>
      <c r="P25" s="106"/>
    </row>
    <row r="26" spans="1:21" s="104" customFormat="1" ht="12.75" x14ac:dyDescent="0.2">
      <c r="A26" s="91" t="s">
        <v>8</v>
      </c>
      <c r="B26" s="97">
        <v>105</v>
      </c>
      <c r="C26" s="105" t="s">
        <v>26</v>
      </c>
      <c r="D26" s="91"/>
      <c r="E26" s="92">
        <v>143114</v>
      </c>
      <c r="F26" s="101"/>
      <c r="G26" s="92">
        <v>144622</v>
      </c>
      <c r="H26" s="101"/>
      <c r="I26" s="101"/>
      <c r="J26" s="101"/>
      <c r="K26" s="101"/>
      <c r="L26" s="101"/>
      <c r="M26" s="101"/>
      <c r="N26" s="101"/>
      <c r="O26" s="101"/>
      <c r="P26" s="106"/>
    </row>
    <row r="27" spans="1:21" s="104" customFormat="1" ht="12.75" x14ac:dyDescent="0.2">
      <c r="A27" s="91"/>
      <c r="B27" s="97"/>
      <c r="C27" s="105"/>
      <c r="D27" s="91"/>
      <c r="E27" s="95">
        <f>SUM(E26)</f>
        <v>143114</v>
      </c>
      <c r="F27" s="101"/>
      <c r="G27" s="95">
        <v>144622</v>
      </c>
      <c r="H27" s="101"/>
      <c r="I27" s="101"/>
      <c r="J27" s="101"/>
      <c r="K27" s="101"/>
      <c r="L27" s="101"/>
      <c r="M27" s="101"/>
      <c r="N27" s="101"/>
      <c r="O27" s="101"/>
      <c r="P27" s="106"/>
    </row>
    <row r="28" spans="1:21" s="104" customFormat="1" ht="12.75" x14ac:dyDescent="0.2">
      <c r="A28" s="91"/>
      <c r="B28" s="93"/>
      <c r="C28" s="91"/>
      <c r="D28" s="91"/>
      <c r="E28" s="107"/>
      <c r="F28" s="101"/>
      <c r="G28" s="107"/>
      <c r="H28" s="101"/>
      <c r="I28" s="101"/>
      <c r="J28" s="101"/>
      <c r="K28" s="101"/>
      <c r="L28" s="101"/>
      <c r="M28" s="101"/>
      <c r="N28" s="101"/>
      <c r="O28" s="101"/>
      <c r="P28" s="106"/>
    </row>
    <row r="29" spans="1:21" s="104" customFormat="1" ht="12.75" x14ac:dyDescent="0.2">
      <c r="A29" s="91"/>
      <c r="B29" s="93"/>
      <c r="C29" s="91"/>
      <c r="D29" s="91"/>
      <c r="E29" s="91"/>
      <c r="F29" s="101"/>
      <c r="G29" s="91"/>
      <c r="H29" s="101"/>
      <c r="I29" s="101"/>
      <c r="J29" s="101"/>
      <c r="K29" s="101"/>
      <c r="L29" s="101"/>
      <c r="M29" s="101"/>
      <c r="N29" s="101"/>
      <c r="O29" s="101"/>
      <c r="P29" s="106"/>
    </row>
    <row r="30" spans="1:21" s="104" customFormat="1" ht="12.75" x14ac:dyDescent="0.2">
      <c r="A30" s="91" t="s">
        <v>9</v>
      </c>
      <c r="B30" s="97">
        <v>101</v>
      </c>
      <c r="C30" s="105" t="s">
        <v>24</v>
      </c>
      <c r="D30" s="91"/>
      <c r="E30" s="92">
        <v>396060</v>
      </c>
      <c r="F30" s="101"/>
      <c r="G30" s="92">
        <v>520424</v>
      </c>
      <c r="H30" s="101"/>
      <c r="I30" s="101"/>
      <c r="J30" s="111"/>
      <c r="K30" s="101"/>
      <c r="L30" s="101"/>
      <c r="M30" s="101"/>
      <c r="N30" s="101"/>
      <c r="O30" s="101"/>
      <c r="P30" s="106"/>
    </row>
    <row r="31" spans="1:21" s="104" customFormat="1" ht="12.75" x14ac:dyDescent="0.2">
      <c r="A31" s="91"/>
      <c r="B31" s="93"/>
      <c r="C31" s="91"/>
      <c r="D31" s="91"/>
      <c r="E31" s="107">
        <f>SUM(E30)</f>
        <v>396060</v>
      </c>
      <c r="F31" s="101"/>
      <c r="G31" s="107">
        <v>520424</v>
      </c>
      <c r="H31" s="101"/>
      <c r="I31" s="101"/>
      <c r="J31" s="101"/>
      <c r="K31" s="101"/>
      <c r="L31" s="101"/>
      <c r="M31" s="101"/>
      <c r="N31" s="101"/>
      <c r="O31" s="101"/>
    </row>
    <row r="32" spans="1:21" s="104" customFormat="1" ht="12.75" x14ac:dyDescent="0.2">
      <c r="A32" s="91"/>
      <c r="B32" s="93"/>
      <c r="C32" s="91"/>
      <c r="D32" s="91"/>
      <c r="E32" s="92"/>
      <c r="F32" s="101"/>
      <c r="G32" s="92"/>
      <c r="H32" s="101"/>
      <c r="I32" s="101"/>
      <c r="J32" s="101"/>
      <c r="K32" s="101"/>
      <c r="L32" s="101"/>
      <c r="M32" s="101"/>
      <c r="N32" s="101"/>
      <c r="O32" s="101"/>
      <c r="U32" s="115"/>
    </row>
    <row r="33" spans="1:21" s="104" customFormat="1" ht="12.75" x14ac:dyDescent="0.2">
      <c r="A33" s="91" t="s">
        <v>69</v>
      </c>
      <c r="B33" s="97">
        <v>158</v>
      </c>
      <c r="C33" s="105"/>
      <c r="D33" s="91"/>
      <c r="E33" s="92">
        <v>101564</v>
      </c>
      <c r="F33" s="101"/>
      <c r="G33" s="92">
        <v>92000</v>
      </c>
      <c r="H33" s="101"/>
      <c r="I33" s="101"/>
      <c r="J33" s="101"/>
      <c r="K33" s="101"/>
      <c r="L33" s="101"/>
      <c r="M33" s="101"/>
      <c r="N33" s="101"/>
      <c r="O33" s="101"/>
      <c r="U33" s="115"/>
    </row>
    <row r="34" spans="1:21" s="104" customFormat="1" ht="12.75" x14ac:dyDescent="0.2">
      <c r="A34" s="91"/>
      <c r="B34" s="93"/>
      <c r="C34" s="91"/>
      <c r="D34" s="91"/>
      <c r="E34" s="107">
        <v>92000</v>
      </c>
      <c r="F34" s="101"/>
      <c r="G34" s="107">
        <v>92000</v>
      </c>
      <c r="H34" s="101"/>
      <c r="I34" s="101"/>
      <c r="J34" s="101"/>
      <c r="K34" s="101"/>
      <c r="L34" s="101"/>
      <c r="M34" s="101"/>
      <c r="N34" s="101"/>
      <c r="O34" s="101"/>
    </row>
    <row r="35" spans="1:21" s="104" customFormat="1" ht="12.75" x14ac:dyDescent="0.2">
      <c r="A35" s="91"/>
      <c r="B35" s="93"/>
      <c r="C35" s="91"/>
      <c r="D35" s="91"/>
      <c r="E35" s="92"/>
      <c r="F35" s="101"/>
      <c r="G35" s="92"/>
      <c r="H35" s="101"/>
      <c r="I35" s="101"/>
      <c r="J35" s="101"/>
      <c r="K35" s="101"/>
      <c r="L35" s="101"/>
      <c r="M35" s="101"/>
      <c r="N35" s="101"/>
      <c r="O35" s="101"/>
    </row>
    <row r="36" spans="1:21" s="104" customFormat="1" ht="12.75" x14ac:dyDescent="0.2">
      <c r="A36" s="91" t="s">
        <v>107</v>
      </c>
      <c r="B36" s="93">
        <v>150</v>
      </c>
      <c r="C36" s="105" t="s">
        <v>36</v>
      </c>
      <c r="D36" s="91"/>
      <c r="E36" s="92">
        <v>18000</v>
      </c>
      <c r="F36" s="101"/>
      <c r="G36" s="92">
        <v>20000</v>
      </c>
      <c r="H36" s="101"/>
      <c r="I36" s="101"/>
      <c r="J36" s="101"/>
      <c r="K36" s="101"/>
      <c r="L36" s="101"/>
      <c r="M36" s="101"/>
      <c r="N36" s="101"/>
      <c r="O36" s="101"/>
    </row>
    <row r="37" spans="1:21" s="104" customFormat="1" ht="12.75" x14ac:dyDescent="0.2">
      <c r="A37" s="91"/>
      <c r="B37" s="93">
        <v>151</v>
      </c>
      <c r="C37" s="105" t="s">
        <v>108</v>
      </c>
      <c r="D37" s="91"/>
      <c r="E37" s="122">
        <f>4000+142718.21+24357.58-3000-16862.94+11259</f>
        <v>162471.84999999998</v>
      </c>
      <c r="F37" s="101"/>
      <c r="G37" s="122">
        <v>4000</v>
      </c>
      <c r="H37" s="101"/>
      <c r="I37" s="101"/>
      <c r="J37" s="101"/>
      <c r="K37" s="101"/>
      <c r="L37" s="101"/>
      <c r="M37" s="101"/>
      <c r="N37" s="101"/>
      <c r="O37" s="101"/>
    </row>
    <row r="38" spans="1:21" s="104" customFormat="1" ht="12.75" x14ac:dyDescent="0.2">
      <c r="A38" s="91"/>
      <c r="B38" s="93">
        <v>332</v>
      </c>
      <c r="C38" s="105" t="s">
        <v>109</v>
      </c>
      <c r="D38" s="91"/>
      <c r="E38" s="92">
        <v>10000</v>
      </c>
      <c r="F38" s="101"/>
      <c r="G38" s="92">
        <v>14000</v>
      </c>
      <c r="H38" s="101"/>
      <c r="I38" s="101"/>
      <c r="J38" s="101"/>
      <c r="K38" s="101"/>
      <c r="L38" s="101"/>
      <c r="M38" s="101"/>
      <c r="N38" s="101"/>
      <c r="O38" s="101"/>
    </row>
    <row r="39" spans="1:21" s="104" customFormat="1" ht="12.75" x14ac:dyDescent="0.2">
      <c r="A39" s="91"/>
      <c r="B39" s="93">
        <v>517</v>
      </c>
      <c r="C39" s="105" t="s">
        <v>33</v>
      </c>
      <c r="D39" s="91"/>
      <c r="E39" s="92">
        <v>2200</v>
      </c>
      <c r="F39" s="101"/>
      <c r="G39" s="92">
        <v>2500</v>
      </c>
      <c r="H39" s="101"/>
      <c r="I39" s="101"/>
      <c r="J39" s="101"/>
      <c r="K39" s="101"/>
      <c r="L39" s="101"/>
      <c r="M39" s="101"/>
      <c r="N39" s="101"/>
      <c r="O39" s="101"/>
    </row>
    <row r="40" spans="1:21" s="104" customFormat="1" ht="12.75" x14ac:dyDescent="0.2">
      <c r="A40" s="91"/>
      <c r="B40" s="93">
        <v>526</v>
      </c>
      <c r="C40" s="105" t="s">
        <v>147</v>
      </c>
      <c r="D40" s="91"/>
      <c r="E40" s="92">
        <v>2000</v>
      </c>
      <c r="F40" s="101"/>
      <c r="G40" s="92">
        <v>4000</v>
      </c>
      <c r="H40" s="101"/>
      <c r="I40" s="101"/>
      <c r="J40" s="101"/>
      <c r="K40" s="101"/>
      <c r="L40" s="101"/>
      <c r="M40" s="101"/>
      <c r="N40" s="101"/>
      <c r="O40" s="101"/>
    </row>
    <row r="41" spans="1:21" s="104" customFormat="1" ht="12.75" x14ac:dyDescent="0.2">
      <c r="A41" s="91"/>
      <c r="B41" s="93">
        <v>565</v>
      </c>
      <c r="C41" s="105" t="s">
        <v>115</v>
      </c>
      <c r="D41" s="91"/>
      <c r="E41" s="92">
        <v>14000</v>
      </c>
      <c r="F41" s="101"/>
      <c r="G41" s="92">
        <v>8500</v>
      </c>
      <c r="H41" s="101"/>
      <c r="I41" s="101"/>
      <c r="J41" s="101"/>
      <c r="K41" s="101"/>
      <c r="L41" s="101"/>
      <c r="M41" s="101"/>
      <c r="N41" s="101"/>
      <c r="O41" s="101"/>
    </row>
    <row r="42" spans="1:21" s="104" customFormat="1" ht="12.75" x14ac:dyDescent="0.2">
      <c r="A42" s="91"/>
      <c r="B42" s="93"/>
      <c r="C42" s="91"/>
      <c r="D42" s="91"/>
      <c r="E42" s="107">
        <f>SUM(E36:E41)</f>
        <v>208671.84999999998</v>
      </c>
      <c r="F42" s="113"/>
      <c r="G42" s="107">
        <v>53000</v>
      </c>
      <c r="H42" s="101"/>
      <c r="I42" s="101"/>
      <c r="J42" s="101"/>
      <c r="K42" s="101"/>
      <c r="L42" s="101"/>
      <c r="M42" s="101"/>
      <c r="N42" s="101"/>
      <c r="O42" s="101"/>
    </row>
    <row r="43" spans="1:21" s="104" customFormat="1" ht="12.75" x14ac:dyDescent="0.2">
      <c r="A43" s="91"/>
      <c r="B43" s="97"/>
      <c r="C43" s="91"/>
      <c r="D43" s="91"/>
      <c r="E43" s="92"/>
      <c r="F43" s="113"/>
      <c r="G43" s="92"/>
      <c r="H43" s="101"/>
      <c r="I43" s="101"/>
      <c r="J43" s="101"/>
      <c r="K43" s="101"/>
      <c r="L43" s="101"/>
      <c r="M43" s="101"/>
      <c r="N43" s="101"/>
      <c r="O43" s="101"/>
    </row>
    <row r="44" spans="1:21" s="104" customFormat="1" ht="12.75" x14ac:dyDescent="0.2">
      <c r="A44" s="91" t="s">
        <v>10</v>
      </c>
      <c r="B44" s="93">
        <v>605</v>
      </c>
      <c r="C44" s="91" t="s">
        <v>117</v>
      </c>
      <c r="D44" s="91"/>
      <c r="E44" s="92">
        <v>37000</v>
      </c>
      <c r="F44" s="113"/>
      <c r="G44" s="92">
        <v>65000</v>
      </c>
      <c r="H44" s="101"/>
      <c r="I44" s="101"/>
      <c r="J44" s="101"/>
      <c r="K44" s="101"/>
      <c r="L44" s="101"/>
      <c r="M44" s="101"/>
      <c r="N44" s="101"/>
      <c r="O44" s="101"/>
    </row>
    <row r="45" spans="1:21" s="104" customFormat="1" ht="12.75" x14ac:dyDescent="0.2">
      <c r="A45" s="91"/>
      <c r="B45" s="93">
        <v>611</v>
      </c>
      <c r="C45" s="91" t="s">
        <v>118</v>
      </c>
      <c r="D45" s="91"/>
      <c r="E45" s="92">
        <v>7500</v>
      </c>
      <c r="F45" s="113"/>
      <c r="G45" s="92">
        <v>8500</v>
      </c>
      <c r="H45" s="101"/>
      <c r="I45" s="101"/>
      <c r="J45" s="101"/>
      <c r="K45" s="101"/>
      <c r="L45" s="101"/>
      <c r="M45" s="101"/>
      <c r="N45" s="101"/>
      <c r="O45" s="101"/>
    </row>
    <row r="46" spans="1:21" s="104" customFormat="1" ht="12.75" x14ac:dyDescent="0.2">
      <c r="A46" s="91"/>
      <c r="B46" s="93" t="s">
        <v>100</v>
      </c>
      <c r="C46" s="91" t="s">
        <v>121</v>
      </c>
      <c r="D46" s="91"/>
      <c r="E46" s="92">
        <v>13000</v>
      </c>
      <c r="F46" s="113"/>
      <c r="G46" s="92">
        <v>13000</v>
      </c>
      <c r="H46" s="101"/>
      <c r="I46" s="101"/>
      <c r="J46" s="101"/>
      <c r="K46" s="101"/>
      <c r="L46" s="101"/>
      <c r="M46" s="101"/>
      <c r="N46" s="101"/>
      <c r="O46" s="101"/>
    </row>
    <row r="47" spans="1:21" s="104" customFormat="1" ht="12.75" x14ac:dyDescent="0.2">
      <c r="A47" s="91"/>
      <c r="B47" s="93" t="s">
        <v>65</v>
      </c>
      <c r="C47" s="91" t="s">
        <v>122</v>
      </c>
      <c r="D47" s="91"/>
      <c r="E47" s="92">
        <v>35000</v>
      </c>
      <c r="F47" s="113"/>
      <c r="G47" s="92">
        <v>35000</v>
      </c>
      <c r="H47" s="101"/>
      <c r="I47" s="101"/>
      <c r="J47" s="101"/>
      <c r="K47" s="101"/>
      <c r="L47" s="101"/>
      <c r="M47" s="101"/>
      <c r="N47" s="101"/>
      <c r="O47" s="101"/>
    </row>
    <row r="48" spans="1:21" s="104" customFormat="1" ht="12.75" x14ac:dyDescent="0.2">
      <c r="A48" s="91"/>
      <c r="B48" s="93" t="s">
        <v>101</v>
      </c>
      <c r="C48" s="91" t="s">
        <v>123</v>
      </c>
      <c r="D48" s="91"/>
      <c r="E48" s="92">
        <v>0</v>
      </c>
      <c r="F48" s="113"/>
      <c r="G48" s="92">
        <v>0</v>
      </c>
      <c r="H48" s="101"/>
      <c r="I48" s="101"/>
      <c r="J48" s="101"/>
      <c r="K48" s="101"/>
      <c r="L48" s="101"/>
      <c r="M48" s="101"/>
      <c r="N48" s="101"/>
      <c r="O48" s="101"/>
    </row>
    <row r="49" spans="1:15" s="104" customFormat="1" ht="12.75" x14ac:dyDescent="0.2">
      <c r="A49" s="91"/>
      <c r="B49" s="93">
        <v>606</v>
      </c>
      <c r="C49" s="105" t="s">
        <v>27</v>
      </c>
      <c r="D49" s="91"/>
      <c r="E49" s="92">
        <v>15300</v>
      </c>
      <c r="F49" s="113"/>
      <c r="G49" s="92">
        <v>16000</v>
      </c>
      <c r="H49" s="101"/>
      <c r="I49" s="101"/>
      <c r="J49" s="101"/>
      <c r="K49" s="101"/>
      <c r="L49" s="101"/>
      <c r="M49" s="101"/>
      <c r="N49" s="101"/>
      <c r="O49" s="101"/>
    </row>
    <row r="50" spans="1:15" s="104" customFormat="1" ht="12.75" x14ac:dyDescent="0.2">
      <c r="A50" s="91"/>
      <c r="B50" s="93"/>
      <c r="C50" s="91"/>
      <c r="D50" s="91"/>
      <c r="E50" s="107">
        <f>SUM(E44:E49)</f>
        <v>107800</v>
      </c>
      <c r="F50" s="113"/>
      <c r="G50" s="107">
        <v>137500</v>
      </c>
      <c r="H50" s="101"/>
      <c r="I50" s="101"/>
      <c r="J50" s="101"/>
      <c r="K50" s="101"/>
      <c r="L50" s="101"/>
      <c r="M50" s="101"/>
      <c r="N50" s="101"/>
      <c r="O50" s="101"/>
    </row>
    <row r="51" spans="1:15" s="110" customFormat="1" ht="12.75" x14ac:dyDescent="0.2">
      <c r="A51" s="91"/>
      <c r="B51" s="97"/>
      <c r="C51" s="91"/>
      <c r="D51" s="91"/>
      <c r="E51" s="108"/>
      <c r="F51" s="113"/>
      <c r="G51" s="108"/>
      <c r="H51" s="100"/>
      <c r="I51" s="100"/>
      <c r="J51" s="100"/>
      <c r="K51" s="100"/>
      <c r="L51" s="100"/>
      <c r="M51" s="100"/>
      <c r="N51" s="100"/>
      <c r="O51" s="100"/>
    </row>
    <row r="52" spans="1:15" s="104" customFormat="1" ht="12.75" x14ac:dyDescent="0.2">
      <c r="A52" s="91" t="s">
        <v>11</v>
      </c>
      <c r="B52" s="93">
        <v>602</v>
      </c>
      <c r="C52" s="105" t="s">
        <v>29</v>
      </c>
      <c r="D52" s="91"/>
      <c r="E52" s="92">
        <v>125000</v>
      </c>
      <c r="F52" s="113"/>
      <c r="G52" s="92">
        <v>125000</v>
      </c>
      <c r="H52" s="101"/>
      <c r="I52" s="101"/>
      <c r="J52" s="101"/>
      <c r="K52" s="101"/>
      <c r="L52" s="101"/>
      <c r="M52" s="101"/>
      <c r="N52" s="101"/>
      <c r="O52" s="101"/>
    </row>
    <row r="53" spans="1:15" s="104" customFormat="1" ht="12.75" x14ac:dyDescent="0.2">
      <c r="A53" s="91"/>
      <c r="B53" s="97">
        <v>604</v>
      </c>
      <c r="C53" s="91" t="s">
        <v>116</v>
      </c>
      <c r="D53" s="91"/>
      <c r="E53" s="92">
        <v>1000</v>
      </c>
      <c r="F53" s="113"/>
      <c r="G53" s="92">
        <v>1000</v>
      </c>
      <c r="H53" s="101"/>
      <c r="I53" s="101"/>
      <c r="J53" s="101"/>
      <c r="K53" s="101"/>
      <c r="L53" s="101"/>
      <c r="M53" s="101"/>
      <c r="N53" s="101"/>
      <c r="O53" s="101"/>
    </row>
    <row r="54" spans="1:15" s="104" customFormat="1" ht="12.75" x14ac:dyDescent="0.2">
      <c r="A54" s="91"/>
      <c r="B54" s="93">
        <v>608</v>
      </c>
      <c r="C54" s="105" t="s">
        <v>28</v>
      </c>
      <c r="D54" s="91"/>
      <c r="E54" s="92">
        <v>35535</v>
      </c>
      <c r="F54" s="113"/>
      <c r="G54" s="92">
        <v>34500</v>
      </c>
      <c r="H54" s="101"/>
      <c r="I54" s="101"/>
      <c r="J54" s="101"/>
      <c r="K54" s="101"/>
      <c r="L54" s="101"/>
      <c r="M54" s="101"/>
      <c r="N54" s="101"/>
      <c r="O54" s="101"/>
    </row>
    <row r="55" spans="1:15" s="104" customFormat="1" ht="12.75" x14ac:dyDescent="0.2">
      <c r="A55" s="91"/>
      <c r="B55" s="97">
        <v>612</v>
      </c>
      <c r="C55" s="91" t="s">
        <v>119</v>
      </c>
      <c r="D55" s="91"/>
      <c r="E55" s="92">
        <v>38000</v>
      </c>
      <c r="F55" s="113"/>
      <c r="G55" s="92">
        <v>24000</v>
      </c>
      <c r="H55" s="101"/>
      <c r="I55" s="101"/>
      <c r="J55" s="101"/>
      <c r="K55" s="101"/>
      <c r="L55" s="101"/>
      <c r="M55" s="101"/>
      <c r="N55" s="101"/>
      <c r="O55" s="101"/>
    </row>
    <row r="56" spans="1:15" s="104" customFormat="1" ht="12.75" x14ac:dyDescent="0.2">
      <c r="A56" s="91"/>
      <c r="B56" s="97">
        <v>613</v>
      </c>
      <c r="C56" s="105" t="s">
        <v>120</v>
      </c>
      <c r="D56" s="91"/>
      <c r="E56" s="92">
        <f>140000-4000-14566</f>
        <v>121434</v>
      </c>
      <c r="F56" s="113"/>
      <c r="G56" s="92">
        <v>135000</v>
      </c>
      <c r="H56" s="101"/>
      <c r="I56" s="101"/>
      <c r="J56" s="101"/>
      <c r="K56" s="101"/>
      <c r="L56" s="101"/>
      <c r="M56" s="101"/>
      <c r="N56" s="101"/>
      <c r="O56" s="101"/>
    </row>
    <row r="57" spans="1:15" s="104" customFormat="1" ht="12.75" x14ac:dyDescent="0.2">
      <c r="A57" s="91"/>
      <c r="B57" s="93">
        <v>607</v>
      </c>
      <c r="C57" s="105" t="s">
        <v>31</v>
      </c>
      <c r="D57" s="91"/>
      <c r="E57" s="92">
        <v>35000</v>
      </c>
      <c r="F57" s="113"/>
      <c r="G57" s="92">
        <v>52000</v>
      </c>
      <c r="H57" s="101"/>
      <c r="I57" s="101"/>
      <c r="J57" s="101"/>
      <c r="K57" s="101"/>
      <c r="L57" s="101"/>
      <c r="M57" s="101"/>
      <c r="N57" s="101"/>
      <c r="O57" s="101"/>
    </row>
    <row r="58" spans="1:15" s="104" customFormat="1" ht="12.75" x14ac:dyDescent="0.2">
      <c r="A58" s="91"/>
      <c r="B58" s="93">
        <v>522</v>
      </c>
      <c r="C58" s="91" t="s">
        <v>134</v>
      </c>
      <c r="D58" s="91"/>
      <c r="E58" s="92">
        <v>2000</v>
      </c>
      <c r="F58" s="113"/>
      <c r="G58" s="92">
        <v>2000</v>
      </c>
      <c r="H58" s="101"/>
      <c r="I58" s="101"/>
      <c r="J58" s="101"/>
      <c r="K58" s="101"/>
      <c r="L58" s="101"/>
      <c r="M58" s="101"/>
      <c r="N58" s="101"/>
      <c r="O58" s="101"/>
    </row>
    <row r="59" spans="1:15" s="104" customFormat="1" ht="12.75" x14ac:dyDescent="0.2">
      <c r="A59" s="91"/>
      <c r="B59" s="93">
        <v>513</v>
      </c>
      <c r="C59" s="91" t="s">
        <v>111</v>
      </c>
      <c r="D59" s="91"/>
      <c r="E59" s="92">
        <v>8000</v>
      </c>
      <c r="F59" s="113"/>
      <c r="G59" s="92">
        <v>10000</v>
      </c>
      <c r="H59" s="101"/>
      <c r="I59" s="101"/>
      <c r="J59" s="101"/>
      <c r="K59" s="101"/>
      <c r="L59" s="101"/>
      <c r="M59" s="101"/>
      <c r="N59" s="101"/>
      <c r="O59" s="101"/>
    </row>
    <row r="60" spans="1:15" s="104" customFormat="1" ht="12.75" x14ac:dyDescent="0.2">
      <c r="A60" s="91"/>
      <c r="B60" s="93"/>
      <c r="C60" s="91"/>
      <c r="D60" s="91"/>
      <c r="E60" s="107">
        <f>SUM(E52:E59)</f>
        <v>365969</v>
      </c>
      <c r="F60" s="101"/>
      <c r="G60" s="107">
        <v>383500</v>
      </c>
      <c r="H60" s="101"/>
      <c r="I60" s="101"/>
      <c r="J60" s="101"/>
      <c r="K60" s="101"/>
      <c r="L60" s="101"/>
      <c r="M60" s="101"/>
      <c r="N60" s="101"/>
      <c r="O60" s="101"/>
    </row>
    <row r="61" spans="1:15" s="104" customFormat="1" ht="12.75" x14ac:dyDescent="0.2">
      <c r="A61" s="91"/>
      <c r="B61" s="97"/>
      <c r="C61" s="91"/>
      <c r="D61" s="91"/>
      <c r="E61" s="91"/>
      <c r="F61" s="101"/>
      <c r="G61" s="91"/>
      <c r="H61" s="101"/>
      <c r="I61" s="101"/>
      <c r="J61" s="101"/>
      <c r="K61" s="101"/>
      <c r="L61" s="101"/>
      <c r="M61" s="101"/>
      <c r="N61" s="101"/>
      <c r="O61" s="101"/>
    </row>
    <row r="62" spans="1:15" s="104" customFormat="1" ht="12.75" x14ac:dyDescent="0.2">
      <c r="A62" s="91" t="s">
        <v>13</v>
      </c>
      <c r="B62" s="93">
        <v>348</v>
      </c>
      <c r="C62" s="105" t="s">
        <v>125</v>
      </c>
      <c r="D62" s="91"/>
      <c r="E62" s="92">
        <v>10750</v>
      </c>
      <c r="F62" s="101"/>
      <c r="G62" s="92">
        <v>10750</v>
      </c>
      <c r="H62" s="101"/>
      <c r="I62" s="101"/>
      <c r="J62" s="101"/>
      <c r="K62" s="101"/>
      <c r="L62" s="101"/>
      <c r="M62" s="101"/>
      <c r="N62" s="101"/>
      <c r="O62" s="101"/>
    </row>
    <row r="63" spans="1:15" s="104" customFormat="1" ht="12.75" x14ac:dyDescent="0.2">
      <c r="A63" s="91"/>
      <c r="B63" s="97">
        <v>503</v>
      </c>
      <c r="C63" s="105" t="s">
        <v>110</v>
      </c>
      <c r="D63" s="91"/>
      <c r="E63" s="92">
        <v>10000</v>
      </c>
      <c r="F63" s="101"/>
      <c r="G63" s="92">
        <v>12000</v>
      </c>
      <c r="H63" s="101"/>
      <c r="I63" s="101"/>
      <c r="J63" s="101"/>
      <c r="K63" s="101"/>
      <c r="L63" s="101"/>
      <c r="M63" s="101"/>
      <c r="N63" s="101"/>
      <c r="O63" s="101"/>
    </row>
    <row r="64" spans="1:15" s="104" customFormat="1" ht="12.75" x14ac:dyDescent="0.2">
      <c r="A64" s="91"/>
      <c r="B64" s="97">
        <v>515</v>
      </c>
      <c r="C64" s="105" t="s">
        <v>112</v>
      </c>
      <c r="D64" s="91"/>
      <c r="E64" s="92">
        <v>3000</v>
      </c>
      <c r="F64" s="101"/>
      <c r="G64" s="92">
        <v>5000</v>
      </c>
      <c r="H64" s="101"/>
      <c r="I64" s="101"/>
      <c r="J64" s="101"/>
      <c r="K64" s="101"/>
      <c r="L64" s="101"/>
      <c r="M64" s="101"/>
      <c r="N64" s="101"/>
      <c r="O64" s="101"/>
    </row>
    <row r="65" spans="1:15 16382:16382" s="104" customFormat="1" ht="12.75" x14ac:dyDescent="0.2">
      <c r="A65" s="91"/>
      <c r="B65" s="93">
        <v>518</v>
      </c>
      <c r="C65" s="105" t="s">
        <v>30</v>
      </c>
      <c r="D65" s="91"/>
      <c r="E65" s="92">
        <v>6000</v>
      </c>
      <c r="F65" s="101"/>
      <c r="G65" s="92">
        <v>6000</v>
      </c>
      <c r="H65" s="101"/>
      <c r="I65" s="101"/>
      <c r="J65" s="101"/>
      <c r="K65" s="101"/>
      <c r="L65" s="101"/>
      <c r="M65" s="101"/>
      <c r="N65" s="101"/>
      <c r="O65" s="101"/>
    </row>
    <row r="66" spans="1:15 16382:16382" s="104" customFormat="1" ht="12.75" x14ac:dyDescent="0.2">
      <c r="A66" s="91"/>
      <c r="B66" s="93">
        <v>519</v>
      </c>
      <c r="C66" s="91" t="s">
        <v>32</v>
      </c>
      <c r="D66" s="91"/>
      <c r="E66" s="92">
        <f>28000+6000+5000</f>
        <v>39000</v>
      </c>
      <c r="F66" s="101"/>
      <c r="G66" s="92">
        <v>35000</v>
      </c>
      <c r="H66" s="101"/>
      <c r="I66" s="101"/>
      <c r="J66" s="101"/>
      <c r="K66" s="101"/>
      <c r="L66" s="101"/>
      <c r="M66" s="101"/>
      <c r="N66" s="101"/>
      <c r="O66" s="101"/>
    </row>
    <row r="67" spans="1:15 16382:16382" s="104" customFormat="1" ht="12.75" x14ac:dyDescent="0.2">
      <c r="A67" s="91"/>
      <c r="B67" s="93">
        <v>601</v>
      </c>
      <c r="C67" s="91" t="s">
        <v>128</v>
      </c>
      <c r="D67" s="91"/>
      <c r="E67" s="92">
        <v>2500</v>
      </c>
      <c r="F67" s="101"/>
      <c r="G67" s="92">
        <v>2500</v>
      </c>
      <c r="H67" s="101"/>
      <c r="I67" s="101"/>
      <c r="J67" s="101"/>
      <c r="K67" s="101"/>
      <c r="L67" s="101"/>
      <c r="M67" s="101"/>
      <c r="N67" s="101"/>
      <c r="O67" s="101"/>
    </row>
    <row r="68" spans="1:15 16382:16382" s="104" customFormat="1" ht="12.75" x14ac:dyDescent="0.2">
      <c r="A68" s="91"/>
      <c r="B68" s="97">
        <v>544</v>
      </c>
      <c r="C68" s="91" t="s">
        <v>34</v>
      </c>
      <c r="D68" s="91"/>
      <c r="E68" s="92">
        <v>1500</v>
      </c>
      <c r="F68" s="101"/>
      <c r="G68" s="92">
        <v>1000</v>
      </c>
      <c r="H68" s="101"/>
      <c r="I68" s="101"/>
      <c r="J68" s="101"/>
      <c r="K68" s="101"/>
      <c r="L68" s="101"/>
      <c r="M68" s="101"/>
      <c r="N68" s="101"/>
      <c r="O68" s="101"/>
    </row>
    <row r="69" spans="1:15 16382:16382" s="104" customFormat="1" ht="12.75" x14ac:dyDescent="0.2">
      <c r="A69" s="91"/>
      <c r="B69" s="93">
        <v>560</v>
      </c>
      <c r="C69" s="105" t="s">
        <v>114</v>
      </c>
      <c r="D69" s="91"/>
      <c r="E69" s="92">
        <v>2500</v>
      </c>
      <c r="F69" s="101"/>
      <c r="G69" s="92">
        <v>2500</v>
      </c>
      <c r="H69" s="101"/>
      <c r="I69" s="101"/>
      <c r="J69" s="101"/>
      <c r="K69" s="101"/>
      <c r="L69" s="101"/>
      <c r="M69" s="101"/>
      <c r="N69" s="101"/>
      <c r="O69" s="101"/>
    </row>
    <row r="70" spans="1:15 16382:16382" s="104" customFormat="1" ht="12.75" x14ac:dyDescent="0.2">
      <c r="A70" s="91"/>
      <c r="B70" s="93">
        <v>502</v>
      </c>
      <c r="C70" s="105" t="s">
        <v>131</v>
      </c>
      <c r="D70" s="91"/>
      <c r="E70" s="92">
        <v>3500</v>
      </c>
      <c r="F70" s="101"/>
      <c r="G70" s="92">
        <v>3500</v>
      </c>
      <c r="H70" s="101"/>
      <c r="I70" s="101"/>
      <c r="J70" s="101"/>
      <c r="K70" s="101"/>
      <c r="L70" s="101"/>
      <c r="M70" s="101"/>
      <c r="N70" s="101"/>
      <c r="O70" s="101"/>
    </row>
    <row r="71" spans="1:15 16382:16382" s="104" customFormat="1" ht="12.75" x14ac:dyDescent="0.2">
      <c r="A71" s="91"/>
      <c r="B71" s="93">
        <v>564</v>
      </c>
      <c r="C71" s="105" t="s">
        <v>127</v>
      </c>
      <c r="D71" s="91"/>
      <c r="E71" s="92">
        <v>33500</v>
      </c>
      <c r="F71" s="101"/>
      <c r="G71" s="92">
        <v>31500</v>
      </c>
      <c r="H71" s="101"/>
      <c r="I71" s="101"/>
      <c r="J71" s="101"/>
      <c r="K71" s="101"/>
      <c r="L71" s="101"/>
      <c r="M71" s="101"/>
      <c r="N71" s="101"/>
      <c r="O71" s="101"/>
    </row>
    <row r="72" spans="1:15 16382:16382" s="104" customFormat="1" ht="12.75" x14ac:dyDescent="0.2">
      <c r="A72" s="91"/>
      <c r="B72" s="93" t="s">
        <v>175</v>
      </c>
      <c r="C72" s="105" t="s">
        <v>176</v>
      </c>
      <c r="D72" s="91"/>
      <c r="E72" s="92">
        <f>2000+2000+7283+7283</f>
        <v>18566</v>
      </c>
      <c r="F72" s="101"/>
      <c r="G72" s="92">
        <v>0</v>
      </c>
      <c r="H72" s="101"/>
      <c r="I72" s="101"/>
      <c r="J72" s="101"/>
      <c r="K72" s="101"/>
      <c r="L72" s="101"/>
      <c r="M72" s="101"/>
      <c r="N72" s="101"/>
      <c r="O72" s="101"/>
    </row>
    <row r="73" spans="1:15 16382:16382" s="104" customFormat="1" ht="12.75" x14ac:dyDescent="0.2">
      <c r="A73" s="91"/>
      <c r="B73" s="97"/>
      <c r="C73" s="91"/>
      <c r="D73" s="91"/>
      <c r="E73" s="107">
        <f>SUM(E62:E72)</f>
        <v>130816</v>
      </c>
      <c r="F73" s="101"/>
      <c r="G73" s="107">
        <v>109750</v>
      </c>
      <c r="H73" s="101"/>
      <c r="I73" s="101"/>
      <c r="J73" s="101"/>
      <c r="K73" s="101"/>
      <c r="L73" s="101"/>
      <c r="M73" s="101"/>
      <c r="N73" s="101"/>
      <c r="O73" s="101"/>
    </row>
    <row r="74" spans="1:15 16382:16382" s="104" customFormat="1" ht="12.75" x14ac:dyDescent="0.2">
      <c r="A74" s="91"/>
      <c r="B74" s="97"/>
      <c r="C74" s="91"/>
      <c r="D74" s="91"/>
      <c r="E74" s="108"/>
      <c r="F74" s="101"/>
      <c r="G74" s="108"/>
      <c r="H74" s="101"/>
      <c r="I74" s="101"/>
      <c r="J74" s="101"/>
      <c r="K74" s="101"/>
      <c r="L74" s="101"/>
      <c r="M74" s="101"/>
      <c r="N74" s="101"/>
      <c r="O74" s="101"/>
      <c r="XFB74" s="104">
        <f>SUM(B74:XFA74)</f>
        <v>0</v>
      </c>
    </row>
    <row r="75" spans="1:15 16382:16382" s="104" customFormat="1" ht="12.75" x14ac:dyDescent="0.2">
      <c r="A75" s="91" t="s">
        <v>14</v>
      </c>
      <c r="B75" s="97">
        <v>548</v>
      </c>
      <c r="C75" s="105" t="s">
        <v>129</v>
      </c>
      <c r="D75" s="91"/>
      <c r="E75" s="92">
        <v>80000</v>
      </c>
      <c r="F75" s="101"/>
      <c r="G75" s="92">
        <v>90000</v>
      </c>
      <c r="H75" s="101"/>
      <c r="I75" s="101"/>
      <c r="J75" s="101"/>
      <c r="K75" s="101"/>
      <c r="L75" s="101"/>
      <c r="M75" s="101"/>
      <c r="N75" s="101"/>
      <c r="O75" s="101"/>
    </row>
    <row r="76" spans="1:15 16382:16382" s="104" customFormat="1" ht="12.75" x14ac:dyDescent="0.2">
      <c r="A76" s="91"/>
      <c r="B76" s="97"/>
      <c r="C76" s="105"/>
      <c r="D76" s="91"/>
      <c r="E76" s="107">
        <f>SUM(E75)</f>
        <v>80000</v>
      </c>
      <c r="F76" s="101"/>
      <c r="G76" s="107">
        <v>90000</v>
      </c>
      <c r="H76" s="101"/>
      <c r="I76" s="101"/>
      <c r="J76" s="101"/>
      <c r="K76" s="101"/>
      <c r="L76" s="101"/>
      <c r="M76" s="101"/>
      <c r="N76" s="101"/>
      <c r="O76" s="101"/>
    </row>
    <row r="77" spans="1:15 16382:16382" s="104" customFormat="1" ht="12.75" x14ac:dyDescent="0.2">
      <c r="A77" s="91"/>
      <c r="B77" s="97"/>
      <c r="C77" s="105"/>
      <c r="D77" s="91"/>
      <c r="E77" s="91"/>
      <c r="F77" s="101"/>
      <c r="G77" s="91"/>
      <c r="H77" s="101"/>
      <c r="I77" s="101"/>
      <c r="J77" s="101"/>
      <c r="K77" s="101"/>
      <c r="L77" s="101"/>
      <c r="M77" s="101"/>
      <c r="N77" s="101"/>
      <c r="O77" s="101"/>
    </row>
    <row r="78" spans="1:15 16382:16382" s="104" customFormat="1" ht="12.75" x14ac:dyDescent="0.2">
      <c r="A78" s="91" t="s">
        <v>141</v>
      </c>
      <c r="B78" s="97">
        <v>354</v>
      </c>
      <c r="C78" s="105" t="s">
        <v>124</v>
      </c>
      <c r="D78" s="91"/>
      <c r="E78" s="116">
        <v>14000</v>
      </c>
      <c r="F78" s="101"/>
      <c r="G78" s="116">
        <v>15000</v>
      </c>
      <c r="H78" s="101"/>
      <c r="I78" s="101"/>
      <c r="J78" s="101"/>
      <c r="K78" s="101"/>
      <c r="L78" s="101"/>
      <c r="M78" s="101"/>
      <c r="N78" s="101"/>
      <c r="O78" s="101"/>
    </row>
    <row r="79" spans="1:15 16382:16382" s="104" customFormat="1" ht="12.75" x14ac:dyDescent="0.2">
      <c r="A79" s="91"/>
      <c r="B79" s="97">
        <v>355</v>
      </c>
      <c r="C79" s="105" t="s">
        <v>142</v>
      </c>
      <c r="D79" s="91"/>
      <c r="E79" s="116">
        <v>150275</v>
      </c>
      <c r="F79" s="101"/>
      <c r="G79" s="116">
        <v>162000</v>
      </c>
      <c r="H79" s="101"/>
      <c r="I79" s="101"/>
      <c r="J79" s="101"/>
      <c r="K79" s="101"/>
      <c r="L79" s="101"/>
      <c r="M79" s="101"/>
      <c r="N79" s="101"/>
      <c r="O79" s="101"/>
    </row>
    <row r="80" spans="1:15 16382:16382" s="104" customFormat="1" ht="12.75" x14ac:dyDescent="0.2">
      <c r="A80" s="91"/>
      <c r="B80" s="97"/>
      <c r="C80" s="105"/>
      <c r="D80" s="91"/>
      <c r="E80" s="117">
        <f>SUM(E78:E79)</f>
        <v>164275</v>
      </c>
      <c r="F80" s="101"/>
      <c r="G80" s="117">
        <v>177000</v>
      </c>
      <c r="H80" s="101"/>
      <c r="I80" s="101"/>
      <c r="J80" s="101"/>
      <c r="K80" s="101"/>
      <c r="L80" s="101"/>
      <c r="M80" s="101"/>
      <c r="N80" s="101"/>
      <c r="O80" s="101"/>
    </row>
    <row r="81" spans="1:15" s="104" customFormat="1" ht="12.75" x14ac:dyDescent="0.2">
      <c r="A81" s="91"/>
      <c r="B81" s="97"/>
      <c r="C81" s="105"/>
      <c r="D81" s="91"/>
      <c r="E81" s="91"/>
      <c r="F81" s="101"/>
      <c r="G81" s="91"/>
      <c r="H81" s="101"/>
      <c r="I81" s="101"/>
      <c r="J81" s="101"/>
      <c r="K81" s="101"/>
      <c r="L81" s="101"/>
      <c r="M81" s="101"/>
      <c r="N81" s="101"/>
      <c r="O81" s="101"/>
    </row>
    <row r="82" spans="1:15" s="104" customFormat="1" ht="12.75" x14ac:dyDescent="0.2">
      <c r="A82" s="91" t="s">
        <v>148</v>
      </c>
      <c r="B82" s="97">
        <v>527</v>
      </c>
      <c r="C82" s="118" t="s">
        <v>160</v>
      </c>
      <c r="D82" s="91"/>
      <c r="E82" s="92">
        <v>5000</v>
      </c>
      <c r="F82" s="101"/>
      <c r="G82" s="92">
        <v>10000</v>
      </c>
      <c r="H82" s="101"/>
      <c r="I82" s="101"/>
      <c r="J82" s="101"/>
      <c r="K82" s="101"/>
      <c r="L82" s="101"/>
      <c r="M82" s="101"/>
      <c r="N82" s="101"/>
      <c r="O82" s="101"/>
    </row>
    <row r="83" spans="1:15" s="104" customFormat="1" ht="12.75" x14ac:dyDescent="0.2">
      <c r="A83" s="91"/>
      <c r="B83" s="97">
        <v>369</v>
      </c>
      <c r="C83" s="118" t="s">
        <v>149</v>
      </c>
      <c r="D83" s="91"/>
      <c r="E83" s="92">
        <v>20000</v>
      </c>
      <c r="F83" s="101"/>
      <c r="G83" s="92">
        <v>40000</v>
      </c>
      <c r="H83" s="101"/>
      <c r="I83" s="101"/>
      <c r="J83" s="101"/>
      <c r="K83" s="101"/>
      <c r="L83" s="101"/>
      <c r="M83" s="101"/>
      <c r="N83" s="101"/>
      <c r="O83" s="101"/>
    </row>
    <row r="84" spans="1:15" s="104" customFormat="1" ht="12.75" x14ac:dyDescent="0.2">
      <c r="A84" s="91"/>
      <c r="B84" s="97">
        <v>370</v>
      </c>
      <c r="C84" s="118" t="s">
        <v>159</v>
      </c>
      <c r="D84" s="91"/>
      <c r="E84" s="108">
        <v>25240</v>
      </c>
      <c r="F84" s="101"/>
      <c r="G84" s="108">
        <v>27265</v>
      </c>
      <c r="H84" s="101"/>
      <c r="I84" s="101"/>
      <c r="J84" s="101"/>
      <c r="K84" s="101"/>
      <c r="L84" s="101"/>
      <c r="M84" s="101"/>
      <c r="N84" s="101"/>
      <c r="O84" s="101"/>
    </row>
    <row r="85" spans="1:15" s="104" customFormat="1" ht="12.75" x14ac:dyDescent="0.2">
      <c r="A85" s="91"/>
      <c r="B85" s="97"/>
      <c r="C85" s="105"/>
      <c r="D85" s="91"/>
      <c r="E85" s="107">
        <f>SUM(E82:E84)</f>
        <v>50240</v>
      </c>
      <c r="F85" s="101"/>
      <c r="G85" s="107">
        <v>77265</v>
      </c>
      <c r="H85" s="101"/>
      <c r="I85" s="101"/>
      <c r="J85" s="101"/>
      <c r="K85" s="101"/>
      <c r="L85" s="101"/>
      <c r="M85" s="101"/>
      <c r="N85" s="101"/>
      <c r="O85" s="101"/>
    </row>
    <row r="86" spans="1:15" s="2" customFormat="1" x14ac:dyDescent="0.25">
      <c r="A86" s="25"/>
      <c r="B86" s="46"/>
      <c r="C86" s="46"/>
      <c r="D86" s="31"/>
      <c r="E86" s="47"/>
      <c r="F86" s="25"/>
      <c r="G86" s="31"/>
      <c r="H86" s="25"/>
      <c r="I86" s="25"/>
      <c r="J86" s="25"/>
      <c r="K86" s="25"/>
      <c r="L86" s="25"/>
      <c r="M86" s="25"/>
      <c r="N86" s="25"/>
      <c r="O86" s="25"/>
    </row>
    <row r="87" spans="1:15" s="2" customFormat="1" x14ac:dyDescent="0.25">
      <c r="A87" s="25"/>
      <c r="B87" s="46"/>
      <c r="C87" s="46"/>
      <c r="D87" s="31"/>
      <c r="E87" s="47"/>
      <c r="F87" s="25"/>
      <c r="G87" s="31"/>
      <c r="H87" s="25"/>
      <c r="I87" s="25"/>
      <c r="J87" s="25"/>
      <c r="K87" s="25"/>
      <c r="L87" s="25"/>
      <c r="M87" s="25"/>
      <c r="N87" s="25"/>
      <c r="O87" s="25"/>
    </row>
    <row r="88" spans="1:15" s="2" customFormat="1" x14ac:dyDescent="0.25">
      <c r="A88" s="25"/>
      <c r="B88" s="46"/>
      <c r="C88" s="46"/>
      <c r="D88" s="31"/>
      <c r="E88" s="47"/>
      <c r="F88" s="25"/>
      <c r="G88" s="31"/>
      <c r="H88" s="25"/>
      <c r="I88" s="25"/>
      <c r="J88" s="25"/>
      <c r="K88" s="25"/>
      <c r="L88" s="25"/>
      <c r="M88" s="25"/>
      <c r="N88" s="25"/>
      <c r="O88" s="25"/>
    </row>
    <row r="89" spans="1:15" s="2" customFormat="1" x14ac:dyDescent="0.25">
      <c r="A89" s="25"/>
      <c r="B89" s="46"/>
      <c r="C89" s="46"/>
      <c r="D89" s="31"/>
      <c r="E89" s="47"/>
      <c r="F89" s="25"/>
      <c r="G89" s="31"/>
      <c r="H89" s="25"/>
      <c r="I89" s="25"/>
      <c r="J89" s="25"/>
      <c r="K89" s="25"/>
      <c r="L89" s="25"/>
      <c r="M89" s="25"/>
      <c r="N89" s="25"/>
      <c r="O89" s="25"/>
    </row>
    <row r="90" spans="1:15" s="2" customFormat="1" x14ac:dyDescent="0.25">
      <c r="A90" s="25"/>
      <c r="B90" s="46"/>
      <c r="C90" s="46"/>
      <c r="D90" s="31"/>
      <c r="E90" s="47"/>
      <c r="F90" s="25"/>
      <c r="G90" s="31"/>
      <c r="H90" s="25"/>
      <c r="I90" s="25"/>
      <c r="J90" s="25"/>
      <c r="K90" s="25"/>
      <c r="L90" s="25"/>
      <c r="M90" s="25"/>
      <c r="N90" s="25"/>
      <c r="O90" s="25"/>
    </row>
    <row r="91" spans="1:15" s="2" customFormat="1" x14ac:dyDescent="0.25">
      <c r="A91" s="25"/>
      <c r="B91" s="46"/>
      <c r="C91" s="46"/>
      <c r="D91" s="31"/>
      <c r="E91" s="47"/>
      <c r="F91" s="25"/>
      <c r="G91" s="31"/>
      <c r="H91" s="25"/>
      <c r="I91" s="25"/>
      <c r="J91" s="25"/>
      <c r="K91" s="25"/>
      <c r="L91" s="25"/>
      <c r="M91" s="25"/>
      <c r="N91" s="25"/>
      <c r="O91" s="25"/>
    </row>
    <row r="92" spans="1:15" s="2" customFormat="1" x14ac:dyDescent="0.25">
      <c r="A92" s="25"/>
      <c r="B92" s="46"/>
      <c r="C92" s="46"/>
      <c r="D92" s="31"/>
      <c r="E92" s="48"/>
      <c r="F92" s="25"/>
      <c r="G92" s="31"/>
      <c r="H92" s="25"/>
      <c r="I92" s="25"/>
      <c r="J92" s="25"/>
      <c r="K92" s="25"/>
      <c r="L92" s="25"/>
      <c r="M92" s="25"/>
      <c r="N92" s="25"/>
      <c r="O92" s="25"/>
    </row>
    <row r="93" spans="1:15" s="2" customFormat="1" x14ac:dyDescent="0.25">
      <c r="A93" s="25"/>
      <c r="B93" s="46"/>
      <c r="C93" s="46"/>
      <c r="D93" s="31"/>
      <c r="E93" s="47"/>
      <c r="F93" s="25"/>
      <c r="G93" s="31"/>
      <c r="H93" s="25"/>
      <c r="I93" s="25"/>
      <c r="J93" s="25"/>
      <c r="K93" s="25"/>
      <c r="L93" s="25"/>
      <c r="M93" s="25"/>
      <c r="N93" s="25"/>
      <c r="O93" s="25"/>
    </row>
    <row r="94" spans="1:15" s="2" customFormat="1" x14ac:dyDescent="0.25">
      <c r="A94" s="25"/>
      <c r="B94" s="46"/>
      <c r="C94" s="46"/>
      <c r="D94" s="31"/>
      <c r="E94" s="25"/>
      <c r="F94" s="25"/>
      <c r="G94" s="31"/>
      <c r="H94" s="25"/>
      <c r="I94" s="25"/>
      <c r="J94" s="25"/>
      <c r="K94" s="25"/>
      <c r="L94" s="25"/>
      <c r="M94" s="25"/>
      <c r="N94" s="25"/>
      <c r="O94" s="25"/>
    </row>
    <row r="95" spans="1:15" s="2" customFormat="1" x14ac:dyDescent="0.25">
      <c r="A95" s="25"/>
      <c r="B95" s="39"/>
      <c r="C95" s="25"/>
      <c r="D95" s="31"/>
      <c r="E95" s="25"/>
      <c r="F95" s="25"/>
      <c r="G95" s="31"/>
      <c r="H95" s="25"/>
      <c r="I95" s="25"/>
      <c r="J95" s="25"/>
      <c r="K95" s="25"/>
      <c r="L95" s="25"/>
      <c r="M95" s="25"/>
      <c r="N95" s="25"/>
      <c r="O95" s="25"/>
    </row>
    <row r="96" spans="1:15" ht="15.75" x14ac:dyDescent="0.25">
      <c r="A96" s="2"/>
      <c r="C96" s="2"/>
      <c r="D96" s="27"/>
      <c r="F96" s="32"/>
      <c r="G96" s="33"/>
    </row>
    <row r="97" spans="1:15" s="2" customFormat="1" ht="15.75" x14ac:dyDescent="0.25">
      <c r="A97" s="25"/>
      <c r="B97" s="39"/>
      <c r="C97" s="25"/>
      <c r="D97" s="33"/>
      <c r="E97" s="32"/>
      <c r="F97" s="25"/>
      <c r="G97" s="31"/>
      <c r="H97" s="25"/>
      <c r="I97" s="25"/>
      <c r="J97" s="25"/>
      <c r="K97" s="25"/>
      <c r="L97" s="25"/>
      <c r="M97" s="25"/>
      <c r="N97" s="25"/>
      <c r="O97" s="25"/>
    </row>
    <row r="98" spans="1:15" s="2" customFormat="1" ht="15.75" x14ac:dyDescent="0.25">
      <c r="A98" s="32"/>
      <c r="B98" s="39"/>
      <c r="C98" s="25"/>
      <c r="D98" s="31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s="2" customFormat="1" x14ac:dyDescent="0.25">
      <c r="A99" s="40"/>
      <c r="B99" s="41"/>
      <c r="C99" s="42"/>
      <c r="D99" s="42"/>
      <c r="E99" s="43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44"/>
      <c r="B100" s="44"/>
      <c r="C100" s="31"/>
      <c r="D100" s="31"/>
      <c r="E100" s="31"/>
      <c r="F100" s="25"/>
      <c r="G100" s="28"/>
    </row>
    <row r="101" spans="1:15" x14ac:dyDescent="0.25">
      <c r="A101" s="39"/>
      <c r="B101" s="39"/>
      <c r="C101" s="31"/>
      <c r="D101" s="31"/>
      <c r="E101" s="25"/>
      <c r="F101" s="25"/>
      <c r="G101" s="28"/>
    </row>
    <row r="102" spans="1:15" x14ac:dyDescent="0.25">
      <c r="A102" s="39"/>
      <c r="B102" s="39"/>
      <c r="C102" s="31"/>
      <c r="D102" s="31"/>
      <c r="E102" s="25"/>
      <c r="F102" s="25"/>
      <c r="G102" s="28"/>
    </row>
    <row r="103" spans="1:15" x14ac:dyDescent="0.25">
      <c r="A103" s="39"/>
      <c r="B103" s="39"/>
      <c r="C103" s="31"/>
      <c r="D103" s="31"/>
      <c r="E103" s="25"/>
      <c r="F103" s="25"/>
      <c r="G103" s="28"/>
    </row>
    <row r="104" spans="1:15" x14ac:dyDescent="0.25">
      <c r="A104" s="39"/>
      <c r="B104" s="39"/>
      <c r="C104" s="31"/>
      <c r="D104" s="31"/>
      <c r="E104" s="25"/>
      <c r="F104" s="25"/>
      <c r="G104" s="28"/>
    </row>
    <row r="105" spans="1:15" x14ac:dyDescent="0.25">
      <c r="A105" s="39"/>
      <c r="B105" s="39"/>
      <c r="C105" s="31"/>
      <c r="D105" s="31"/>
      <c r="E105" s="25"/>
      <c r="F105" s="25"/>
      <c r="G105" s="28"/>
    </row>
    <row r="106" spans="1:15" x14ac:dyDescent="0.25">
      <c r="A106" s="39"/>
      <c r="B106" s="39"/>
      <c r="C106" s="31"/>
      <c r="D106" s="31"/>
      <c r="E106" s="25"/>
      <c r="F106" s="25"/>
      <c r="G106" s="28"/>
    </row>
    <row r="107" spans="1:15" x14ac:dyDescent="0.25">
      <c r="A107" s="39"/>
      <c r="B107" s="39"/>
      <c r="C107" s="31"/>
      <c r="D107" s="31"/>
      <c r="E107" s="25"/>
      <c r="F107" s="25"/>
      <c r="G107" s="28"/>
    </row>
    <row r="108" spans="1:15" x14ac:dyDescent="0.25">
      <c r="A108" s="39"/>
      <c r="B108" s="39"/>
      <c r="C108" s="31"/>
      <c r="D108" s="31"/>
      <c r="E108" s="25"/>
      <c r="F108" s="25"/>
      <c r="G108" s="28"/>
    </row>
    <row r="109" spans="1:15" x14ac:dyDescent="0.25">
      <c r="A109" s="39"/>
      <c r="B109" s="39"/>
      <c r="C109" s="31"/>
      <c r="D109" s="31"/>
      <c r="E109" s="25"/>
      <c r="F109" s="25"/>
      <c r="G109" s="28"/>
      <c r="H109" s="26"/>
      <c r="I109" s="26"/>
      <c r="J109" s="26"/>
      <c r="K109" s="26"/>
    </row>
    <row r="110" spans="1:15" x14ac:dyDescent="0.25">
      <c r="A110" s="39"/>
      <c r="B110" s="39"/>
      <c r="C110" s="31"/>
      <c r="D110" s="31"/>
      <c r="E110" s="25"/>
      <c r="F110" s="25"/>
      <c r="G110" s="28"/>
    </row>
    <row r="111" spans="1:15" x14ac:dyDescent="0.25">
      <c r="A111" s="45"/>
      <c r="B111" s="45"/>
      <c r="C111" s="31"/>
      <c r="D111" s="31"/>
      <c r="E111" s="26"/>
      <c r="F111" s="25"/>
      <c r="G111" s="28"/>
    </row>
    <row r="112" spans="1:15" x14ac:dyDescent="0.25">
      <c r="A112" s="39"/>
      <c r="B112" s="39"/>
      <c r="C112" s="31"/>
      <c r="D112" s="31"/>
      <c r="E112" s="25"/>
      <c r="F112" s="25"/>
      <c r="G112" s="28"/>
    </row>
    <row r="113" spans="1:7" x14ac:dyDescent="0.25">
      <c r="A113" s="39"/>
      <c r="B113" s="39"/>
      <c r="C113" s="31"/>
      <c r="D113" s="31"/>
      <c r="E113" s="25"/>
      <c r="F113" s="25"/>
      <c r="G113" s="28"/>
    </row>
    <row r="114" spans="1:7" x14ac:dyDescent="0.25">
      <c r="A114" s="39"/>
      <c r="B114" s="39"/>
      <c r="C114" s="31"/>
      <c r="D114" s="31"/>
      <c r="E114" s="25"/>
      <c r="F114" s="25"/>
      <c r="G114" s="28"/>
    </row>
    <row r="115" spans="1:7" x14ac:dyDescent="0.25">
      <c r="A115" s="39"/>
      <c r="B115" s="39"/>
      <c r="C115" s="31"/>
      <c r="D115" s="31"/>
      <c r="E115" s="25"/>
      <c r="F115" s="25"/>
      <c r="G115" s="28"/>
    </row>
    <row r="116" spans="1:7" x14ac:dyDescent="0.25">
      <c r="A116" s="39"/>
      <c r="B116" s="39"/>
      <c r="C116" s="31"/>
      <c r="D116" s="31"/>
      <c r="E116" s="25"/>
      <c r="F116" s="25"/>
      <c r="G116" s="28"/>
    </row>
    <row r="117" spans="1:7" x14ac:dyDescent="0.25">
      <c r="A117" s="39"/>
      <c r="B117" s="39"/>
      <c r="C117" s="31"/>
      <c r="D117" s="31"/>
      <c r="E117" s="25"/>
      <c r="F117" s="25"/>
      <c r="G117" s="28"/>
    </row>
    <row r="118" spans="1:7" x14ac:dyDescent="0.25">
      <c r="A118" s="39"/>
      <c r="B118" s="39"/>
      <c r="C118" s="31"/>
      <c r="D118" s="31"/>
      <c r="E118" s="25"/>
      <c r="F118" s="25"/>
      <c r="G118" s="28"/>
    </row>
    <row r="119" spans="1:7" x14ac:dyDescent="0.25">
      <c r="A119" s="39"/>
      <c r="B119" s="39"/>
      <c r="C119" s="31"/>
      <c r="D119" s="31"/>
      <c r="E119" s="25"/>
      <c r="F119" s="25"/>
      <c r="G119" s="28"/>
    </row>
    <row r="120" spans="1:7" x14ac:dyDescent="0.25">
      <c r="A120" s="39"/>
      <c r="B120" s="39"/>
      <c r="C120" s="31"/>
      <c r="D120" s="31"/>
      <c r="E120" s="25"/>
      <c r="F120" s="25"/>
      <c r="G120" s="28"/>
    </row>
    <row r="121" spans="1:7" x14ac:dyDescent="0.25">
      <c r="A121" s="39"/>
      <c r="B121" s="39"/>
      <c r="C121" s="31"/>
      <c r="D121" s="31"/>
      <c r="E121" s="25"/>
      <c r="F121" s="25"/>
      <c r="G121" s="28"/>
    </row>
    <row r="122" spans="1:7" x14ac:dyDescent="0.25">
      <c r="A122" s="39"/>
      <c r="B122" s="39"/>
      <c r="C122" s="31"/>
      <c r="D122" s="31"/>
      <c r="E122" s="25"/>
      <c r="F122" s="25"/>
      <c r="G122" s="28"/>
    </row>
    <row r="123" spans="1:7" x14ac:dyDescent="0.25">
      <c r="A123" s="39"/>
      <c r="B123" s="39"/>
      <c r="C123" s="31"/>
      <c r="D123" s="31"/>
      <c r="E123" s="25"/>
      <c r="F123" s="25"/>
      <c r="G123" s="28"/>
    </row>
    <row r="124" spans="1:7" x14ac:dyDescent="0.25">
      <c r="A124" s="39"/>
      <c r="B124" s="39"/>
      <c r="C124" s="31"/>
      <c r="D124" s="31"/>
      <c r="E124" s="25"/>
      <c r="F124" s="25"/>
      <c r="G124" s="28"/>
    </row>
    <row r="125" spans="1:7" x14ac:dyDescent="0.25">
      <c r="A125" s="39"/>
      <c r="B125" s="39"/>
      <c r="C125" s="31"/>
      <c r="D125" s="31"/>
      <c r="E125" s="25"/>
      <c r="F125" s="25"/>
      <c r="G125" s="28"/>
    </row>
    <row r="126" spans="1:7" x14ac:dyDescent="0.25">
      <c r="A126" s="39"/>
      <c r="B126" s="39"/>
      <c r="C126" s="31"/>
      <c r="D126" s="31"/>
      <c r="E126" s="25"/>
      <c r="F126" s="25"/>
      <c r="G126" s="28"/>
    </row>
    <row r="127" spans="1:7" x14ac:dyDescent="0.25">
      <c r="A127" s="39"/>
      <c r="B127" s="39"/>
      <c r="C127" s="31"/>
      <c r="D127" s="31"/>
      <c r="E127" s="25"/>
      <c r="F127" s="25"/>
      <c r="G127" s="28"/>
    </row>
    <row r="128" spans="1:7" x14ac:dyDescent="0.25">
      <c r="A128" s="39"/>
      <c r="B128" s="39"/>
      <c r="C128" s="31"/>
      <c r="D128" s="31"/>
      <c r="E128" s="25"/>
      <c r="F128" s="25"/>
      <c r="G128" s="28"/>
    </row>
    <row r="129" spans="1:16" x14ac:dyDescent="0.25">
      <c r="A129" s="39"/>
      <c r="B129" s="39"/>
      <c r="C129" s="31"/>
      <c r="D129" s="31"/>
      <c r="E129" s="25"/>
      <c r="F129" s="25"/>
      <c r="G129" s="28"/>
    </row>
    <row r="130" spans="1:16" x14ac:dyDescent="0.25">
      <c r="A130" s="39"/>
      <c r="B130" s="39"/>
      <c r="C130" s="31"/>
      <c r="D130" s="31"/>
      <c r="E130" s="25"/>
      <c r="F130" s="25"/>
      <c r="G130" s="28"/>
    </row>
    <row r="131" spans="1:16" x14ac:dyDescent="0.25">
      <c r="A131" s="39"/>
      <c r="B131" s="39"/>
      <c r="C131" s="31"/>
      <c r="D131" s="31"/>
      <c r="E131" s="25"/>
      <c r="F131" s="25"/>
      <c r="G131" s="28"/>
    </row>
    <row r="132" spans="1:16" x14ac:dyDescent="0.25">
      <c r="A132" s="39"/>
      <c r="B132" s="39"/>
      <c r="C132" s="31"/>
      <c r="D132" s="31"/>
      <c r="E132" s="25"/>
      <c r="F132" s="25"/>
      <c r="G132" s="28"/>
    </row>
    <row r="133" spans="1:16" x14ac:dyDescent="0.25">
      <c r="A133" s="39"/>
      <c r="B133" s="39"/>
      <c r="C133" s="31"/>
      <c r="D133" s="31"/>
      <c r="E133" s="25"/>
      <c r="F133" s="25"/>
      <c r="G133" s="28"/>
    </row>
    <row r="134" spans="1:16" x14ac:dyDescent="0.25">
      <c r="A134" s="39"/>
      <c r="B134" s="39"/>
      <c r="C134" s="31"/>
      <c r="D134" s="31"/>
      <c r="E134" s="25"/>
      <c r="F134" s="25"/>
      <c r="G134" s="28"/>
    </row>
    <row r="135" spans="1:16" x14ac:dyDescent="0.25">
      <c r="A135" s="39"/>
      <c r="B135" s="39"/>
      <c r="C135" s="31"/>
      <c r="D135" s="31"/>
      <c r="E135" s="25"/>
      <c r="F135" s="25"/>
      <c r="G135" s="31"/>
    </row>
    <row r="136" spans="1:16" x14ac:dyDescent="0.25">
      <c r="A136" s="25"/>
      <c r="B136" s="39"/>
      <c r="C136" s="31"/>
      <c r="D136" s="31"/>
      <c r="E136" s="25"/>
      <c r="F136" s="25"/>
      <c r="G136" s="28"/>
      <c r="P136" s="25"/>
    </row>
    <row r="137" spans="1:16" x14ac:dyDescent="0.25">
      <c r="A137" s="25"/>
      <c r="B137" s="39"/>
      <c r="C137" s="25"/>
      <c r="D137" s="28"/>
      <c r="E137" s="25"/>
      <c r="F137" s="25"/>
      <c r="G137" s="28"/>
      <c r="P137" s="25"/>
    </row>
    <row r="138" spans="1:16" x14ac:dyDescent="0.25">
      <c r="F138" s="25"/>
      <c r="G138" s="28"/>
      <c r="P138" s="25"/>
    </row>
    <row r="139" spans="1:16" x14ac:dyDescent="0.25">
      <c r="F139" s="25"/>
      <c r="G139" s="28"/>
      <c r="P139" s="25"/>
    </row>
    <row r="140" spans="1:16" x14ac:dyDescent="0.25">
      <c r="F140" s="25"/>
      <c r="G140" s="28"/>
      <c r="P140" s="25"/>
    </row>
    <row r="141" spans="1:16" x14ac:dyDescent="0.25">
      <c r="F141" s="25"/>
      <c r="G141" s="28"/>
      <c r="P141" s="25"/>
    </row>
    <row r="142" spans="1:16" x14ac:dyDescent="0.25">
      <c r="F142" s="25"/>
      <c r="G142" s="28"/>
      <c r="P142" s="25"/>
    </row>
    <row r="143" spans="1:16" x14ac:dyDescent="0.25">
      <c r="F143" s="25"/>
      <c r="G143" s="28"/>
      <c r="P143" s="25"/>
    </row>
    <row r="144" spans="1:16" x14ac:dyDescent="0.25">
      <c r="F144" s="25"/>
      <c r="G144" s="28"/>
      <c r="P144" s="25"/>
    </row>
    <row r="145" spans="6:16" x14ac:dyDescent="0.25">
      <c r="F145" s="25"/>
      <c r="G145" s="28"/>
      <c r="P145" s="25"/>
    </row>
    <row r="146" spans="6:16" x14ac:dyDescent="0.25">
      <c r="F146" s="25"/>
      <c r="G146" s="28"/>
      <c r="P146" s="25"/>
    </row>
    <row r="147" spans="6:16" x14ac:dyDescent="0.25">
      <c r="F147" s="25"/>
      <c r="G147" s="28"/>
      <c r="P147" s="25"/>
    </row>
    <row r="148" spans="6:16" x14ac:dyDescent="0.25">
      <c r="F148" s="25"/>
      <c r="G148" s="28"/>
      <c r="P148" s="25"/>
    </row>
    <row r="149" spans="6:16" x14ac:dyDescent="0.25">
      <c r="F149" s="25"/>
      <c r="G149" s="28"/>
      <c r="P149" s="25"/>
    </row>
    <row r="150" spans="6:16" x14ac:dyDescent="0.25">
      <c r="F150" s="25"/>
      <c r="G150" s="28"/>
      <c r="P150" s="25"/>
    </row>
    <row r="151" spans="6:16" x14ac:dyDescent="0.25">
      <c r="F151" s="25"/>
      <c r="G151" s="28"/>
      <c r="P151" s="25"/>
    </row>
    <row r="152" spans="6:16" x14ac:dyDescent="0.25">
      <c r="F152" s="25"/>
      <c r="G152" s="28"/>
      <c r="P152" s="25"/>
    </row>
    <row r="153" spans="6:16" x14ac:dyDescent="0.25">
      <c r="F153" s="25"/>
      <c r="G153" s="28"/>
      <c r="P153" s="25"/>
    </row>
    <row r="154" spans="6:16" x14ac:dyDescent="0.25">
      <c r="F154" s="25"/>
      <c r="G154" s="28"/>
      <c r="P154" s="25"/>
    </row>
    <row r="155" spans="6:16" x14ac:dyDescent="0.25">
      <c r="F155" s="25"/>
      <c r="G155" s="28"/>
      <c r="P155" s="25"/>
    </row>
    <row r="156" spans="6:16" x14ac:dyDescent="0.25">
      <c r="F156" s="25"/>
      <c r="G156" s="28"/>
      <c r="P156" s="25"/>
    </row>
    <row r="157" spans="6:16" x14ac:dyDescent="0.25">
      <c r="F157" s="25"/>
      <c r="G157" s="28"/>
      <c r="P157" s="25"/>
    </row>
    <row r="158" spans="6:16" x14ac:dyDescent="0.25">
      <c r="F158" s="25"/>
      <c r="G158" s="28"/>
      <c r="P158" s="25"/>
    </row>
    <row r="159" spans="6:16" x14ac:dyDescent="0.25">
      <c r="F159" s="25"/>
      <c r="G159" s="28"/>
      <c r="P159" s="25"/>
    </row>
    <row r="160" spans="6:16" x14ac:dyDescent="0.25">
      <c r="F160" s="25"/>
      <c r="G160" s="28"/>
      <c r="P160" s="25"/>
    </row>
    <row r="161" spans="6:16" x14ac:dyDescent="0.25">
      <c r="F161" s="25"/>
      <c r="G161" s="28"/>
      <c r="P161" s="25"/>
    </row>
    <row r="162" spans="6:16" x14ac:dyDescent="0.25">
      <c r="F162" s="25"/>
      <c r="G162" s="28"/>
      <c r="P162" s="25"/>
    </row>
    <row r="163" spans="6:16" x14ac:dyDescent="0.25">
      <c r="F163" s="25"/>
      <c r="G163" s="28"/>
      <c r="P163" s="25"/>
    </row>
    <row r="164" spans="6:16" x14ac:dyDescent="0.25">
      <c r="F164" s="25"/>
      <c r="G164" s="28"/>
      <c r="P164" s="25"/>
    </row>
    <row r="165" spans="6:16" x14ac:dyDescent="0.25">
      <c r="F165" s="25"/>
      <c r="G165" s="28"/>
      <c r="P165" s="25"/>
    </row>
    <row r="166" spans="6:16" x14ac:dyDescent="0.25">
      <c r="F166" s="25"/>
      <c r="G166" s="28"/>
      <c r="P166" s="25"/>
    </row>
    <row r="167" spans="6:16" x14ac:dyDescent="0.25">
      <c r="F167" s="25"/>
      <c r="G167" s="28"/>
      <c r="P167" s="25"/>
    </row>
    <row r="168" spans="6:16" x14ac:dyDescent="0.25">
      <c r="F168" s="25"/>
      <c r="G168" s="28"/>
      <c r="P168" s="25"/>
    </row>
    <row r="169" spans="6:16" x14ac:dyDescent="0.25">
      <c r="F169" s="25"/>
      <c r="G169" s="28"/>
      <c r="P169" s="25"/>
    </row>
    <row r="170" spans="6:16" x14ac:dyDescent="0.25">
      <c r="F170" s="25"/>
      <c r="G170" s="28"/>
      <c r="P170" s="25"/>
    </row>
    <row r="171" spans="6:16" x14ac:dyDescent="0.25">
      <c r="F171" s="25"/>
      <c r="G171" s="28"/>
      <c r="P171" s="25"/>
    </row>
    <row r="172" spans="6:16" x14ac:dyDescent="0.25">
      <c r="F172" s="25"/>
      <c r="G172" s="28"/>
      <c r="P172" s="25"/>
    </row>
    <row r="173" spans="6:16" x14ac:dyDescent="0.25">
      <c r="F173" s="25"/>
      <c r="G173" s="28"/>
      <c r="P173" s="25"/>
    </row>
    <row r="174" spans="6:16" x14ac:dyDescent="0.25">
      <c r="F174" s="25"/>
      <c r="G174" s="28"/>
      <c r="P174" s="25"/>
    </row>
    <row r="175" spans="6:16" x14ac:dyDescent="0.25">
      <c r="F175" s="25"/>
      <c r="G175" s="28"/>
      <c r="P175" s="25"/>
    </row>
    <row r="176" spans="6:16" x14ac:dyDescent="0.25">
      <c r="F176" s="25"/>
      <c r="G176" s="28"/>
      <c r="P176" s="25"/>
    </row>
    <row r="177" spans="6:16" x14ac:dyDescent="0.25">
      <c r="F177" s="25"/>
      <c r="G177" s="28"/>
      <c r="P177" s="25"/>
    </row>
    <row r="178" spans="6:16" x14ac:dyDescent="0.25">
      <c r="F178" s="25"/>
      <c r="G178" s="28"/>
      <c r="P178" s="25"/>
    </row>
    <row r="179" spans="6:16" x14ac:dyDescent="0.25">
      <c r="F179" s="25"/>
      <c r="G179" s="28"/>
      <c r="P179" s="25"/>
    </row>
    <row r="180" spans="6:16" x14ac:dyDescent="0.25">
      <c r="F180" s="25"/>
      <c r="G180" s="28"/>
      <c r="P180" s="25"/>
    </row>
    <row r="181" spans="6:16" x14ac:dyDescent="0.25">
      <c r="F181" s="25"/>
      <c r="G181" s="28"/>
      <c r="P181" s="25"/>
    </row>
    <row r="182" spans="6:16" x14ac:dyDescent="0.25">
      <c r="F182" s="25"/>
      <c r="G182" s="28"/>
      <c r="P182" s="25"/>
    </row>
    <row r="183" spans="6:16" x14ac:dyDescent="0.25">
      <c r="F183" s="25"/>
      <c r="G183" s="28"/>
      <c r="P183" s="25"/>
    </row>
    <row r="184" spans="6:16" x14ac:dyDescent="0.25">
      <c r="F184" s="25"/>
      <c r="G184" s="28"/>
      <c r="P184" s="25"/>
    </row>
    <row r="185" spans="6:16" x14ac:dyDescent="0.25">
      <c r="F185" s="25"/>
      <c r="G185" s="28"/>
      <c r="P185" s="25"/>
    </row>
    <row r="186" spans="6:16" x14ac:dyDescent="0.25">
      <c r="F186" s="25"/>
      <c r="G186" s="28"/>
      <c r="P186" s="25"/>
    </row>
    <row r="187" spans="6:16" x14ac:dyDescent="0.25">
      <c r="F187" s="25"/>
      <c r="G187" s="28"/>
      <c r="P187" s="25"/>
    </row>
    <row r="188" spans="6:16" x14ac:dyDescent="0.25">
      <c r="F188" s="25"/>
      <c r="G188" s="28"/>
      <c r="P188" s="25"/>
    </row>
    <row r="189" spans="6:16" x14ac:dyDescent="0.25">
      <c r="F189" s="25"/>
      <c r="G189" s="28"/>
      <c r="P189" s="25"/>
    </row>
    <row r="190" spans="6:16" x14ac:dyDescent="0.25">
      <c r="F190" s="25"/>
      <c r="G190" s="28"/>
      <c r="P190" s="25"/>
    </row>
    <row r="191" spans="6:16" x14ac:dyDescent="0.25">
      <c r="F191" s="25"/>
      <c r="G191" s="28"/>
      <c r="P191" s="25"/>
    </row>
    <row r="192" spans="6:16" x14ac:dyDescent="0.25">
      <c r="F192" s="25"/>
      <c r="G192" s="28"/>
      <c r="P192" s="25"/>
    </row>
    <row r="193" spans="6:16" x14ac:dyDescent="0.25">
      <c r="F193" s="25"/>
      <c r="G193" s="28"/>
      <c r="P193" s="25"/>
    </row>
    <row r="194" spans="6:16" x14ac:dyDescent="0.25">
      <c r="F194" s="25"/>
      <c r="G194" s="28"/>
      <c r="P194" s="25"/>
    </row>
    <row r="195" spans="6:16" x14ac:dyDescent="0.25">
      <c r="F195" s="25"/>
      <c r="G195" s="28"/>
      <c r="P195" s="25"/>
    </row>
    <row r="196" spans="6:16" x14ac:dyDescent="0.25">
      <c r="F196" s="25"/>
      <c r="G196" s="28"/>
      <c r="P196" s="25"/>
    </row>
    <row r="197" spans="6:16" x14ac:dyDescent="0.25">
      <c r="F197" s="25"/>
      <c r="G197" s="28"/>
      <c r="P197" s="25"/>
    </row>
    <row r="198" spans="6:16" x14ac:dyDescent="0.25">
      <c r="F198" s="25"/>
      <c r="G198" s="28"/>
      <c r="P198" s="25"/>
    </row>
    <row r="199" spans="6:16" x14ac:dyDescent="0.25">
      <c r="F199" s="25"/>
      <c r="G199" s="28"/>
      <c r="P199" s="25"/>
    </row>
    <row r="200" spans="6:16" x14ac:dyDescent="0.25">
      <c r="F200" s="25"/>
      <c r="G200" s="28"/>
      <c r="P200" s="25"/>
    </row>
    <row r="201" spans="6:16" x14ac:dyDescent="0.25">
      <c r="F201" s="25"/>
      <c r="G201" s="28"/>
      <c r="P201" s="25"/>
    </row>
    <row r="202" spans="6:16" x14ac:dyDescent="0.25">
      <c r="F202" s="25"/>
      <c r="G202" s="28"/>
      <c r="P202" s="25"/>
    </row>
    <row r="203" spans="6:16" x14ac:dyDescent="0.25">
      <c r="F203" s="25"/>
      <c r="G203" s="28"/>
      <c r="P203" s="25"/>
    </row>
    <row r="204" spans="6:16" x14ac:dyDescent="0.25">
      <c r="F204" s="25"/>
      <c r="G204" s="28"/>
      <c r="P204" s="25"/>
    </row>
    <row r="205" spans="6:16" x14ac:dyDescent="0.25">
      <c r="F205" s="25"/>
      <c r="G205" s="28"/>
      <c r="P205" s="25"/>
    </row>
    <row r="206" spans="6:16" x14ac:dyDescent="0.25">
      <c r="F206" s="25"/>
      <c r="G206" s="28"/>
      <c r="P206" s="25"/>
    </row>
    <row r="207" spans="6:16" x14ac:dyDescent="0.25">
      <c r="F207" s="25"/>
      <c r="G207" s="28"/>
      <c r="P207" s="25"/>
    </row>
    <row r="208" spans="6:16" x14ac:dyDescent="0.25">
      <c r="F208" s="25"/>
      <c r="G208" s="28"/>
      <c r="P208" s="25"/>
    </row>
    <row r="209" spans="6:16" x14ac:dyDescent="0.25">
      <c r="F209" s="25"/>
      <c r="G209" s="28"/>
      <c r="P209" s="25"/>
    </row>
    <row r="210" spans="6:16" x14ac:dyDescent="0.25">
      <c r="F210" s="25"/>
      <c r="G210" s="28"/>
      <c r="P210" s="25"/>
    </row>
    <row r="211" spans="6:16" x14ac:dyDescent="0.25">
      <c r="F211" s="25"/>
      <c r="G211" s="28"/>
      <c r="P211" s="25"/>
    </row>
    <row r="212" spans="6:16" x14ac:dyDescent="0.25">
      <c r="F212" s="25"/>
      <c r="G212" s="28"/>
      <c r="P212" s="25"/>
    </row>
    <row r="213" spans="6:16" x14ac:dyDescent="0.25">
      <c r="F213" s="25"/>
      <c r="G213" s="28"/>
      <c r="P213" s="25"/>
    </row>
    <row r="214" spans="6:16" x14ac:dyDescent="0.25">
      <c r="F214" s="25"/>
      <c r="G214" s="28"/>
      <c r="P214" s="25"/>
    </row>
    <row r="215" spans="6:16" x14ac:dyDescent="0.25">
      <c r="F215" s="25"/>
      <c r="G215" s="28"/>
      <c r="P215" s="25"/>
    </row>
    <row r="216" spans="6:16" x14ac:dyDescent="0.25">
      <c r="F216" s="25"/>
      <c r="G216" s="28"/>
      <c r="P216" s="25"/>
    </row>
    <row r="217" spans="6:16" x14ac:dyDescent="0.25">
      <c r="F217" s="25"/>
      <c r="G217" s="28"/>
      <c r="P217" s="25"/>
    </row>
    <row r="218" spans="6:16" x14ac:dyDescent="0.25">
      <c r="F218" s="25"/>
      <c r="G218" s="28"/>
      <c r="P218" s="25"/>
    </row>
    <row r="219" spans="6:16" x14ac:dyDescent="0.25">
      <c r="F219" s="25"/>
      <c r="G219" s="28"/>
      <c r="P219" s="25"/>
    </row>
    <row r="220" spans="6:16" x14ac:dyDescent="0.25">
      <c r="F220" s="25"/>
      <c r="G220" s="28"/>
      <c r="P220" s="25"/>
    </row>
    <row r="221" spans="6:16" x14ac:dyDescent="0.25">
      <c r="F221" s="25"/>
      <c r="G221" s="28"/>
      <c r="P221" s="25"/>
    </row>
    <row r="222" spans="6:16" x14ac:dyDescent="0.25">
      <c r="F222" s="25"/>
      <c r="G222" s="28"/>
      <c r="P222" s="25"/>
    </row>
    <row r="223" spans="6:16" x14ac:dyDescent="0.25">
      <c r="F223" s="25"/>
      <c r="G223" s="28"/>
      <c r="P223" s="25"/>
    </row>
    <row r="224" spans="6:16" x14ac:dyDescent="0.25">
      <c r="F224" s="25"/>
      <c r="G224" s="28"/>
      <c r="P224" s="25"/>
    </row>
    <row r="225" spans="6:16" x14ac:dyDescent="0.25">
      <c r="F225" s="25"/>
      <c r="G225" s="28"/>
      <c r="P225" s="25"/>
    </row>
    <row r="226" spans="6:16" x14ac:dyDescent="0.25">
      <c r="F226" s="25"/>
      <c r="G226" s="28"/>
      <c r="P226" s="25"/>
    </row>
    <row r="227" spans="6:16" x14ac:dyDescent="0.25">
      <c r="F227" s="25"/>
      <c r="G227" s="28"/>
      <c r="P227" s="25"/>
    </row>
    <row r="228" spans="6:16" x14ac:dyDescent="0.25">
      <c r="F228" s="25"/>
      <c r="G228" s="28"/>
      <c r="P228" s="25"/>
    </row>
    <row r="229" spans="6:16" x14ac:dyDescent="0.25">
      <c r="F229" s="25"/>
      <c r="G229" s="28"/>
      <c r="P229" s="25"/>
    </row>
    <row r="230" spans="6:16" x14ac:dyDescent="0.25">
      <c r="F230" s="25"/>
      <c r="G230" s="28"/>
      <c r="P230" s="25"/>
    </row>
    <row r="231" spans="6:16" x14ac:dyDescent="0.25">
      <c r="F231" s="25"/>
      <c r="G231" s="28"/>
      <c r="P231" s="25"/>
    </row>
    <row r="232" spans="6:16" x14ac:dyDescent="0.25">
      <c r="F232" s="25"/>
      <c r="G232" s="28"/>
      <c r="P232" s="25"/>
    </row>
    <row r="233" spans="6:16" x14ac:dyDescent="0.25">
      <c r="F233" s="25"/>
      <c r="G233" s="28"/>
      <c r="P233" s="25"/>
    </row>
    <row r="234" spans="6:16" x14ac:dyDescent="0.25">
      <c r="F234" s="25"/>
      <c r="G234" s="28"/>
      <c r="P234" s="25"/>
    </row>
    <row r="235" spans="6:16" x14ac:dyDescent="0.25">
      <c r="F235" s="25"/>
      <c r="G235" s="28"/>
      <c r="P235" s="25"/>
    </row>
    <row r="236" spans="6:16" x14ac:dyDescent="0.25">
      <c r="F236" s="25"/>
      <c r="G236" s="28"/>
      <c r="P236" s="25"/>
    </row>
    <row r="237" spans="6:16" x14ac:dyDescent="0.25">
      <c r="F237" s="25"/>
      <c r="G237" s="28"/>
      <c r="P237" s="25"/>
    </row>
    <row r="238" spans="6:16" x14ac:dyDescent="0.25">
      <c r="F238" s="25"/>
      <c r="G238" s="28"/>
      <c r="P238" s="25"/>
    </row>
    <row r="239" spans="6:16" x14ac:dyDescent="0.25">
      <c r="F239" s="25"/>
      <c r="G239" s="28"/>
      <c r="P239" s="25"/>
    </row>
    <row r="240" spans="6:16" x14ac:dyDescent="0.25">
      <c r="F240" s="25"/>
      <c r="G240" s="28"/>
      <c r="P240" s="25"/>
    </row>
    <row r="241" spans="6:16" x14ac:dyDescent="0.25">
      <c r="F241" s="25"/>
      <c r="G241" s="28"/>
      <c r="P241" s="25"/>
    </row>
    <row r="242" spans="6:16" x14ac:dyDescent="0.25">
      <c r="F242" s="25"/>
      <c r="G242" s="28"/>
      <c r="P242" s="25"/>
    </row>
    <row r="243" spans="6:16" x14ac:dyDescent="0.25">
      <c r="F243" s="25"/>
      <c r="G243" s="28"/>
      <c r="P243" s="25"/>
    </row>
    <row r="244" spans="6:16" x14ac:dyDescent="0.25">
      <c r="F244" s="25"/>
      <c r="G244" s="28"/>
      <c r="P244" s="25"/>
    </row>
    <row r="245" spans="6:16" x14ac:dyDescent="0.25">
      <c r="F245" s="25"/>
      <c r="G245" s="28"/>
      <c r="P245" s="25"/>
    </row>
    <row r="246" spans="6:16" x14ac:dyDescent="0.25">
      <c r="F246" s="25"/>
      <c r="G246" s="28"/>
      <c r="P246" s="25"/>
    </row>
    <row r="247" spans="6:16" x14ac:dyDescent="0.25">
      <c r="F247" s="25"/>
      <c r="G247" s="28"/>
      <c r="P247" s="25"/>
    </row>
    <row r="248" spans="6:16" x14ac:dyDescent="0.25">
      <c r="F248" s="25"/>
      <c r="G248" s="28"/>
      <c r="P248" s="25"/>
    </row>
    <row r="249" spans="6:16" x14ac:dyDescent="0.25">
      <c r="F249" s="25"/>
      <c r="G249" s="28"/>
      <c r="P249" s="25"/>
    </row>
    <row r="250" spans="6:16" x14ac:dyDescent="0.25">
      <c r="F250" s="25"/>
      <c r="G250" s="28"/>
      <c r="P250" s="25"/>
    </row>
    <row r="251" spans="6:16" x14ac:dyDescent="0.25">
      <c r="F251" s="25"/>
      <c r="G251" s="28"/>
      <c r="P251" s="25"/>
    </row>
    <row r="252" spans="6:16" x14ac:dyDescent="0.25">
      <c r="F252" s="25"/>
      <c r="G252" s="28"/>
      <c r="P252" s="25"/>
    </row>
    <row r="253" spans="6:16" x14ac:dyDescent="0.25">
      <c r="F253" s="25"/>
      <c r="G253" s="28"/>
      <c r="P253" s="25"/>
    </row>
    <row r="254" spans="6:16" x14ac:dyDescent="0.25">
      <c r="F254" s="25"/>
      <c r="G254" s="28"/>
      <c r="P254" s="25"/>
    </row>
    <row r="255" spans="6:16" x14ac:dyDescent="0.25">
      <c r="F255" s="25"/>
      <c r="G255" s="28"/>
      <c r="P255" s="25"/>
    </row>
    <row r="256" spans="6:16" x14ac:dyDescent="0.25">
      <c r="F256" s="25"/>
      <c r="G256" s="28"/>
      <c r="P256" s="25"/>
    </row>
    <row r="257" spans="6:16" x14ac:dyDescent="0.25">
      <c r="F257" s="25"/>
      <c r="G257" s="28"/>
      <c r="P257" s="25"/>
    </row>
    <row r="258" spans="6:16" x14ac:dyDescent="0.25">
      <c r="F258" s="25"/>
      <c r="G258" s="28"/>
      <c r="P258" s="25"/>
    </row>
    <row r="259" spans="6:16" x14ac:dyDescent="0.25">
      <c r="F259" s="25"/>
      <c r="G259" s="28"/>
      <c r="P259" s="25"/>
    </row>
    <row r="260" spans="6:16" x14ac:dyDescent="0.25">
      <c r="F260" s="25"/>
      <c r="G260" s="28"/>
      <c r="P260" s="25"/>
    </row>
    <row r="261" spans="6:16" x14ac:dyDescent="0.25">
      <c r="F261" s="25"/>
      <c r="G261" s="28"/>
      <c r="P261" s="25"/>
    </row>
    <row r="262" spans="6:16" x14ac:dyDescent="0.25">
      <c r="F262" s="25"/>
      <c r="G262" s="28"/>
      <c r="P262" s="25"/>
    </row>
    <row r="263" spans="6:16" x14ac:dyDescent="0.25">
      <c r="F263" s="25"/>
      <c r="G263" s="28"/>
      <c r="P263" s="25"/>
    </row>
    <row r="264" spans="6:16" x14ac:dyDescent="0.25">
      <c r="F264" s="25"/>
      <c r="G264" s="28"/>
      <c r="P264" s="25"/>
    </row>
    <row r="265" spans="6:16" x14ac:dyDescent="0.25">
      <c r="F265" s="25"/>
      <c r="G265" s="28"/>
      <c r="P265" s="25"/>
    </row>
    <row r="266" spans="6:16" x14ac:dyDescent="0.25">
      <c r="F266" s="25"/>
      <c r="G266" s="28"/>
      <c r="P266" s="25"/>
    </row>
    <row r="267" spans="6:16" x14ac:dyDescent="0.25">
      <c r="F267" s="25"/>
      <c r="G267" s="28"/>
      <c r="P267" s="25"/>
    </row>
    <row r="268" spans="6:16" x14ac:dyDescent="0.25">
      <c r="F268" s="25"/>
      <c r="G268" s="28"/>
      <c r="P268" s="25"/>
    </row>
    <row r="269" spans="6:16" x14ac:dyDescent="0.25">
      <c r="F269" s="25"/>
      <c r="G269" s="28"/>
      <c r="P269" s="25"/>
    </row>
    <row r="270" spans="6:16" x14ac:dyDescent="0.25">
      <c r="F270" s="25"/>
      <c r="G270" s="28"/>
      <c r="P270" s="25"/>
    </row>
    <row r="271" spans="6:16" x14ac:dyDescent="0.25">
      <c r="F271" s="25"/>
      <c r="G271" s="28"/>
      <c r="P271" s="25"/>
    </row>
    <row r="272" spans="6:16" x14ac:dyDescent="0.25">
      <c r="F272" s="25"/>
      <c r="G272" s="28"/>
      <c r="P272" s="25"/>
    </row>
    <row r="273" spans="6:16" x14ac:dyDescent="0.25">
      <c r="F273" s="25"/>
      <c r="G273" s="28"/>
      <c r="P273" s="25"/>
    </row>
    <row r="274" spans="6:16" x14ac:dyDescent="0.25">
      <c r="F274" s="25"/>
      <c r="G274" s="28"/>
      <c r="P274" s="25"/>
    </row>
    <row r="275" spans="6:16" x14ac:dyDescent="0.25">
      <c r="F275" s="25"/>
      <c r="G275" s="28"/>
      <c r="P275" s="25"/>
    </row>
    <row r="276" spans="6:16" x14ac:dyDescent="0.25">
      <c r="F276" s="25"/>
      <c r="G276" s="28"/>
      <c r="P276" s="25"/>
    </row>
    <row r="277" spans="6:16" x14ac:dyDescent="0.25">
      <c r="F277" s="25"/>
      <c r="G277" s="28"/>
      <c r="P277" s="25"/>
    </row>
    <row r="278" spans="6:16" x14ac:dyDescent="0.25">
      <c r="F278" s="25"/>
      <c r="G278" s="28"/>
      <c r="P278" s="25"/>
    </row>
    <row r="279" spans="6:16" x14ac:dyDescent="0.25">
      <c r="F279" s="25"/>
      <c r="G279" s="28"/>
      <c r="P279" s="25"/>
    </row>
    <row r="280" spans="6:16" x14ac:dyDescent="0.25">
      <c r="F280" s="25"/>
      <c r="G280" s="28"/>
      <c r="P280" s="25"/>
    </row>
    <row r="281" spans="6:16" x14ac:dyDescent="0.25">
      <c r="F281" s="25"/>
      <c r="G281" s="28"/>
      <c r="P281" s="25"/>
    </row>
    <row r="282" spans="6:16" x14ac:dyDescent="0.25">
      <c r="F282" s="25"/>
      <c r="G282" s="28"/>
      <c r="P282" s="25"/>
    </row>
    <row r="283" spans="6:16" x14ac:dyDescent="0.25">
      <c r="F283" s="25"/>
      <c r="G283" s="28"/>
      <c r="P283" s="25"/>
    </row>
    <row r="284" spans="6:16" x14ac:dyDescent="0.25">
      <c r="F284" s="25"/>
      <c r="G284" s="28"/>
      <c r="P284" s="25"/>
    </row>
    <row r="285" spans="6:16" x14ac:dyDescent="0.25">
      <c r="F285" s="25"/>
      <c r="G285" s="28"/>
      <c r="P285" s="25"/>
    </row>
    <row r="286" spans="6:16" x14ac:dyDescent="0.25">
      <c r="F286" s="25"/>
      <c r="G286" s="28"/>
      <c r="P286" s="25"/>
    </row>
    <row r="287" spans="6:16" x14ac:dyDescent="0.25">
      <c r="F287" s="25"/>
      <c r="G287" s="28"/>
      <c r="P287" s="25"/>
    </row>
    <row r="288" spans="6:16" x14ac:dyDescent="0.25">
      <c r="F288" s="25"/>
      <c r="G288" s="28"/>
      <c r="P288" s="25"/>
    </row>
    <row r="289" spans="6:16" x14ac:dyDescent="0.25">
      <c r="F289" s="25"/>
      <c r="G289" s="28"/>
      <c r="P289" s="25"/>
    </row>
    <row r="290" spans="6:16" x14ac:dyDescent="0.25">
      <c r="F290" s="25"/>
      <c r="G290" s="28"/>
      <c r="P290" s="25"/>
    </row>
    <row r="291" spans="6:16" x14ac:dyDescent="0.25">
      <c r="F291" s="25"/>
      <c r="G291" s="28"/>
      <c r="P291" s="25"/>
    </row>
    <row r="292" spans="6:16" x14ac:dyDescent="0.25">
      <c r="F292" s="25"/>
      <c r="G292" s="28"/>
      <c r="P292" s="25"/>
    </row>
    <row r="293" spans="6:16" x14ac:dyDescent="0.25">
      <c r="F293" s="25"/>
      <c r="G293" s="28"/>
      <c r="P293" s="25"/>
    </row>
    <row r="294" spans="6:16" x14ac:dyDescent="0.25">
      <c r="F294" s="25"/>
      <c r="G294" s="28"/>
      <c r="P294" s="25"/>
    </row>
    <row r="295" spans="6:16" x14ac:dyDescent="0.25">
      <c r="F295" s="25"/>
      <c r="G295" s="28"/>
      <c r="P295" s="25"/>
    </row>
    <row r="296" spans="6:16" x14ac:dyDescent="0.25">
      <c r="F296" s="25"/>
      <c r="G296" s="28"/>
      <c r="P296" s="25"/>
    </row>
    <row r="297" spans="6:16" x14ac:dyDescent="0.25">
      <c r="F297" s="25"/>
      <c r="G297" s="28"/>
      <c r="P297" s="25"/>
    </row>
    <row r="298" spans="6:16" x14ac:dyDescent="0.25">
      <c r="F298" s="25"/>
      <c r="G298" s="28"/>
      <c r="P298" s="25"/>
    </row>
    <row r="299" spans="6:16" x14ac:dyDescent="0.25">
      <c r="F299" s="25"/>
      <c r="G299" s="28"/>
      <c r="P299" s="25"/>
    </row>
    <row r="300" spans="6:16" x14ac:dyDescent="0.25">
      <c r="F300" s="25"/>
      <c r="G300" s="28"/>
      <c r="P300" s="25"/>
    </row>
    <row r="301" spans="6:16" x14ac:dyDescent="0.25">
      <c r="F301" s="25"/>
      <c r="G301" s="28"/>
      <c r="P301" s="25"/>
    </row>
    <row r="302" spans="6:16" x14ac:dyDescent="0.25">
      <c r="F302" s="25"/>
      <c r="G302" s="28"/>
      <c r="P302" s="25"/>
    </row>
    <row r="303" spans="6:16" x14ac:dyDescent="0.25">
      <c r="F303" s="25"/>
      <c r="G303" s="28"/>
      <c r="P303" s="25"/>
    </row>
    <row r="304" spans="6:16" x14ac:dyDescent="0.25">
      <c r="F304" s="25"/>
      <c r="G304" s="28"/>
      <c r="P304" s="25"/>
    </row>
    <row r="305" spans="6:16" x14ac:dyDescent="0.25">
      <c r="F305" s="25"/>
      <c r="G305" s="28"/>
      <c r="P305" s="25"/>
    </row>
    <row r="306" spans="6:16" x14ac:dyDescent="0.25">
      <c r="F306" s="25"/>
      <c r="G306" s="28"/>
      <c r="P306" s="25"/>
    </row>
    <row r="307" spans="6:16" x14ac:dyDescent="0.25">
      <c r="F307" s="25"/>
      <c r="G307" s="28"/>
      <c r="P307" s="25"/>
    </row>
    <row r="308" spans="6:16" x14ac:dyDescent="0.25">
      <c r="F308" s="25"/>
      <c r="G308" s="28"/>
      <c r="P308" s="25"/>
    </row>
    <row r="309" spans="6:16" x14ac:dyDescent="0.25">
      <c r="F309" s="25"/>
      <c r="G309" s="28"/>
      <c r="P309" s="25"/>
    </row>
    <row r="310" spans="6:16" x14ac:dyDescent="0.25">
      <c r="F310" s="25"/>
      <c r="G310" s="28"/>
      <c r="P310" s="25"/>
    </row>
    <row r="311" spans="6:16" x14ac:dyDescent="0.25">
      <c r="F311" s="25"/>
      <c r="G311" s="28"/>
      <c r="P311" s="25"/>
    </row>
    <row r="312" spans="6:16" x14ac:dyDescent="0.25">
      <c r="F312" s="25"/>
      <c r="G312" s="28"/>
      <c r="P312" s="25"/>
    </row>
    <row r="313" spans="6:16" x14ac:dyDescent="0.25">
      <c r="F313" s="25"/>
      <c r="G313" s="28"/>
      <c r="P313" s="25"/>
    </row>
    <row r="314" spans="6:16" x14ac:dyDescent="0.25">
      <c r="F314" s="25"/>
      <c r="G314" s="28"/>
      <c r="P314" s="25"/>
    </row>
    <row r="315" spans="6:16" x14ac:dyDescent="0.25">
      <c r="F315" s="25"/>
      <c r="G315" s="28"/>
      <c r="P315" s="25"/>
    </row>
    <row r="316" spans="6:16" x14ac:dyDescent="0.25">
      <c r="F316" s="25"/>
      <c r="G316" s="28"/>
      <c r="P316" s="25"/>
    </row>
    <row r="317" spans="6:16" x14ac:dyDescent="0.25">
      <c r="F317" s="25"/>
      <c r="G317" s="28"/>
      <c r="P317" s="25"/>
    </row>
    <row r="318" spans="6:16" x14ac:dyDescent="0.25">
      <c r="F318" s="25"/>
      <c r="G318" s="28"/>
      <c r="P318" s="25"/>
    </row>
    <row r="319" spans="6:16" x14ac:dyDescent="0.25">
      <c r="F319" s="25"/>
      <c r="G319" s="28"/>
      <c r="P319" s="25"/>
    </row>
    <row r="320" spans="6:16" x14ac:dyDescent="0.25">
      <c r="F320" s="25"/>
      <c r="G320" s="28"/>
      <c r="P320" s="25"/>
    </row>
    <row r="321" spans="7:16" x14ac:dyDescent="0.25">
      <c r="G321" s="28"/>
      <c r="P321" s="25"/>
    </row>
    <row r="322" spans="7:16" x14ac:dyDescent="0.25">
      <c r="G322" s="28"/>
      <c r="P322" s="25"/>
    </row>
    <row r="323" spans="7:16" x14ac:dyDescent="0.25">
      <c r="G323" s="28"/>
      <c r="P323" s="25"/>
    </row>
    <row r="324" spans="7:16" x14ac:dyDescent="0.25">
      <c r="G324" s="28"/>
      <c r="P324" s="25"/>
    </row>
    <row r="325" spans="7:16" x14ac:dyDescent="0.25">
      <c r="G325" s="28"/>
      <c r="P325" s="25"/>
    </row>
    <row r="326" spans="7:16" x14ac:dyDescent="0.25">
      <c r="G326" s="28"/>
      <c r="P326" s="25"/>
    </row>
    <row r="327" spans="7:16" x14ac:dyDescent="0.25">
      <c r="G327" s="28"/>
      <c r="P327" s="25"/>
    </row>
    <row r="328" spans="7:16" x14ac:dyDescent="0.25">
      <c r="G328" s="28"/>
      <c r="P328" s="25"/>
    </row>
    <row r="329" spans="7:16" x14ac:dyDescent="0.25">
      <c r="G329" s="28"/>
      <c r="P329" s="25"/>
    </row>
    <row r="330" spans="7:16" x14ac:dyDescent="0.25">
      <c r="G330" s="28"/>
      <c r="P330" s="25"/>
    </row>
    <row r="331" spans="7:16" x14ac:dyDescent="0.25">
      <c r="G331" s="28"/>
      <c r="P331" s="25"/>
    </row>
    <row r="332" spans="7:16" x14ac:dyDescent="0.25">
      <c r="G332" s="28"/>
      <c r="P332" s="25"/>
    </row>
    <row r="333" spans="7:16" x14ac:dyDescent="0.25">
      <c r="G333" s="28"/>
      <c r="P333" s="25"/>
    </row>
    <row r="334" spans="7:16" x14ac:dyDescent="0.25">
      <c r="G334" s="28"/>
      <c r="P334" s="25"/>
    </row>
    <row r="335" spans="7:16" x14ac:dyDescent="0.25">
      <c r="G335" s="28"/>
      <c r="P335" s="25"/>
    </row>
    <row r="336" spans="7:16" x14ac:dyDescent="0.25">
      <c r="G336" s="28"/>
      <c r="P336" s="25"/>
    </row>
    <row r="337" spans="7:16" x14ac:dyDescent="0.25">
      <c r="G337" s="28"/>
      <c r="P337" s="25"/>
    </row>
    <row r="338" spans="7:16" x14ac:dyDescent="0.25">
      <c r="G338" s="28"/>
      <c r="P338" s="25"/>
    </row>
    <row r="339" spans="7:16" x14ac:dyDescent="0.25">
      <c r="G339" s="28"/>
      <c r="P339" s="25"/>
    </row>
    <row r="340" spans="7:16" x14ac:dyDescent="0.25">
      <c r="G340" s="28"/>
      <c r="P340" s="25"/>
    </row>
    <row r="341" spans="7:16" x14ac:dyDescent="0.25">
      <c r="G341" s="28"/>
      <c r="P341" s="25"/>
    </row>
    <row r="342" spans="7:16" x14ac:dyDescent="0.25">
      <c r="G342" s="28"/>
      <c r="P342" s="25"/>
    </row>
    <row r="343" spans="7:16" x14ac:dyDescent="0.25">
      <c r="G343" s="28"/>
      <c r="P343" s="25"/>
    </row>
    <row r="344" spans="7:16" x14ac:dyDescent="0.25">
      <c r="G344" s="28"/>
      <c r="P344" s="25"/>
    </row>
    <row r="345" spans="7:16" x14ac:dyDescent="0.25">
      <c r="G345" s="28"/>
      <c r="P345" s="25"/>
    </row>
    <row r="346" spans="7:16" x14ac:dyDescent="0.25">
      <c r="G346" s="28"/>
      <c r="P346" s="25"/>
    </row>
    <row r="347" spans="7:16" x14ac:dyDescent="0.25">
      <c r="G347" s="28"/>
      <c r="P347" s="25"/>
    </row>
    <row r="348" spans="7:16" x14ac:dyDescent="0.25">
      <c r="G348" s="28"/>
      <c r="P348" s="25"/>
    </row>
    <row r="349" spans="7:16" x14ac:dyDescent="0.25">
      <c r="G349" s="28"/>
      <c r="P349" s="25"/>
    </row>
    <row r="350" spans="7:16" x14ac:dyDescent="0.25">
      <c r="G350" s="28"/>
      <c r="P350" s="25"/>
    </row>
    <row r="351" spans="7:16" x14ac:dyDescent="0.25">
      <c r="G351" s="28"/>
      <c r="P351" s="25"/>
    </row>
    <row r="352" spans="7:16" x14ac:dyDescent="0.25">
      <c r="G352" s="28"/>
      <c r="P352" s="25"/>
    </row>
    <row r="353" spans="7:16" x14ac:dyDescent="0.25">
      <c r="G353" s="28"/>
      <c r="P353" s="25"/>
    </row>
    <row r="354" spans="7:16" x14ac:dyDescent="0.25">
      <c r="G354" s="28"/>
      <c r="P354" s="25"/>
    </row>
    <row r="355" spans="7:16" x14ac:dyDescent="0.25">
      <c r="G355" s="28"/>
      <c r="P355" s="25"/>
    </row>
    <row r="356" spans="7:16" x14ac:dyDescent="0.25">
      <c r="G356" s="28"/>
      <c r="P356" s="25"/>
    </row>
    <row r="357" spans="7:16" x14ac:dyDescent="0.25">
      <c r="G357" s="28"/>
      <c r="P357" s="25"/>
    </row>
    <row r="358" spans="7:16" x14ac:dyDescent="0.25">
      <c r="G358" s="28"/>
      <c r="P358" s="25"/>
    </row>
    <row r="359" spans="7:16" x14ac:dyDescent="0.25">
      <c r="G359" s="28"/>
      <c r="P359" s="25"/>
    </row>
    <row r="360" spans="7:16" x14ac:dyDescent="0.25">
      <c r="G360" s="28"/>
      <c r="P360" s="25"/>
    </row>
    <row r="361" spans="7:16" x14ac:dyDescent="0.25">
      <c r="G361" s="28"/>
      <c r="P361" s="25"/>
    </row>
    <row r="362" spans="7:16" x14ac:dyDescent="0.25">
      <c r="G362" s="28"/>
      <c r="P362" s="25"/>
    </row>
    <row r="363" spans="7:16" x14ac:dyDescent="0.25">
      <c r="G363" s="28"/>
      <c r="P363" s="25"/>
    </row>
    <row r="364" spans="7:16" x14ac:dyDescent="0.25">
      <c r="G364" s="28"/>
      <c r="P364" s="25"/>
    </row>
    <row r="365" spans="7:16" x14ac:dyDescent="0.25">
      <c r="G365" s="28"/>
      <c r="P365" s="25"/>
    </row>
    <row r="366" spans="7:16" x14ac:dyDescent="0.25">
      <c r="G366" s="28"/>
      <c r="P366" s="25"/>
    </row>
    <row r="367" spans="7:16" x14ac:dyDescent="0.25">
      <c r="G367" s="28"/>
      <c r="P367" s="25"/>
    </row>
    <row r="368" spans="7:16" x14ac:dyDescent="0.25">
      <c r="G368" s="28"/>
      <c r="P368" s="25"/>
    </row>
    <row r="369" spans="7:16" x14ac:dyDescent="0.25">
      <c r="G369" s="28"/>
      <c r="P369" s="25"/>
    </row>
    <row r="370" spans="7:16" x14ac:dyDescent="0.25">
      <c r="G370" s="28"/>
      <c r="P370" s="25"/>
    </row>
    <row r="371" spans="7:16" x14ac:dyDescent="0.25">
      <c r="G371" s="28"/>
      <c r="P371" s="25"/>
    </row>
    <row r="372" spans="7:16" x14ac:dyDescent="0.25">
      <c r="G372" s="28"/>
      <c r="P372" s="25"/>
    </row>
    <row r="373" spans="7:16" x14ac:dyDescent="0.25">
      <c r="G373" s="28"/>
      <c r="P373" s="25"/>
    </row>
    <row r="374" spans="7:16" x14ac:dyDescent="0.25">
      <c r="G374" s="28"/>
      <c r="P374" s="25"/>
    </row>
    <row r="375" spans="7:16" x14ac:dyDescent="0.25">
      <c r="G375" s="28"/>
      <c r="P375" s="25"/>
    </row>
    <row r="376" spans="7:16" x14ac:dyDescent="0.25">
      <c r="G376" s="28"/>
      <c r="P376" s="25"/>
    </row>
    <row r="377" spans="7:16" x14ac:dyDescent="0.25">
      <c r="G377" s="28"/>
      <c r="P377" s="25"/>
    </row>
    <row r="378" spans="7:16" x14ac:dyDescent="0.25">
      <c r="G378" s="28"/>
      <c r="P378" s="25"/>
    </row>
    <row r="379" spans="7:16" x14ac:dyDescent="0.25">
      <c r="G379" s="28"/>
      <c r="P379" s="25"/>
    </row>
    <row r="380" spans="7:16" x14ac:dyDescent="0.25">
      <c r="G380" s="28"/>
      <c r="P380" s="25"/>
    </row>
    <row r="381" spans="7:16" x14ac:dyDescent="0.25">
      <c r="G381" s="28"/>
      <c r="P381" s="25"/>
    </row>
    <row r="382" spans="7:16" x14ac:dyDescent="0.25">
      <c r="G382" s="28"/>
      <c r="P382" s="25"/>
    </row>
    <row r="383" spans="7:16" x14ac:dyDescent="0.25">
      <c r="G383" s="28"/>
      <c r="P383" s="25"/>
    </row>
    <row r="384" spans="7:16" x14ac:dyDescent="0.25">
      <c r="G384" s="28"/>
      <c r="P384" s="25"/>
    </row>
    <row r="385" spans="7:16" x14ac:dyDescent="0.25">
      <c r="G385" s="28"/>
      <c r="P385" s="25"/>
    </row>
    <row r="386" spans="7:16" x14ac:dyDescent="0.25">
      <c r="G386" s="28"/>
      <c r="P386" s="25"/>
    </row>
    <row r="387" spans="7:16" x14ac:dyDescent="0.25">
      <c r="G387" s="28"/>
      <c r="P387" s="25"/>
    </row>
    <row r="388" spans="7:16" x14ac:dyDescent="0.25">
      <c r="G388" s="28"/>
      <c r="P388" s="25"/>
    </row>
    <row r="389" spans="7:16" x14ac:dyDescent="0.25">
      <c r="G389" s="28"/>
      <c r="P389" s="25"/>
    </row>
    <row r="390" spans="7:16" x14ac:dyDescent="0.25">
      <c r="G390" s="28"/>
      <c r="P390" s="25"/>
    </row>
    <row r="391" spans="7:16" x14ac:dyDescent="0.25">
      <c r="G391" s="28"/>
      <c r="P391" s="25"/>
    </row>
    <row r="392" spans="7:16" x14ac:dyDescent="0.25">
      <c r="G392" s="28"/>
      <c r="P392" s="25"/>
    </row>
    <row r="393" spans="7:16" x14ac:dyDescent="0.25">
      <c r="G393" s="28"/>
      <c r="P393" s="25"/>
    </row>
    <row r="394" spans="7:16" x14ac:dyDescent="0.25">
      <c r="G394" s="28"/>
      <c r="P394" s="25"/>
    </row>
    <row r="395" spans="7:16" x14ac:dyDescent="0.25">
      <c r="G395" s="28"/>
      <c r="P395" s="25"/>
    </row>
    <row r="396" spans="7:16" x14ac:dyDescent="0.25">
      <c r="G396" s="28"/>
      <c r="P396" s="25"/>
    </row>
    <row r="397" spans="7:16" x14ac:dyDescent="0.25">
      <c r="G397" s="28"/>
      <c r="P397" s="25"/>
    </row>
    <row r="398" spans="7:16" x14ac:dyDescent="0.25">
      <c r="G398" s="28"/>
      <c r="P398" s="25"/>
    </row>
    <row r="399" spans="7:16" x14ac:dyDescent="0.25">
      <c r="G399" s="28"/>
      <c r="P399" s="25"/>
    </row>
    <row r="400" spans="7:16" x14ac:dyDescent="0.25">
      <c r="G400" s="28"/>
      <c r="P400" s="25"/>
    </row>
    <row r="401" spans="7:16" x14ac:dyDescent="0.25">
      <c r="G401" s="28"/>
      <c r="P401" s="25"/>
    </row>
    <row r="402" spans="7:16" x14ac:dyDescent="0.25">
      <c r="G402" s="28"/>
      <c r="P402" s="25"/>
    </row>
    <row r="403" spans="7:16" x14ac:dyDescent="0.25">
      <c r="G403" s="28"/>
      <c r="P403" s="25"/>
    </row>
    <row r="404" spans="7:16" x14ac:dyDescent="0.25">
      <c r="G404" s="28"/>
      <c r="P404" s="25"/>
    </row>
    <row r="405" spans="7:16" x14ac:dyDescent="0.25">
      <c r="G405" s="28"/>
      <c r="P405" s="25"/>
    </row>
    <row r="406" spans="7:16" x14ac:dyDescent="0.25">
      <c r="G406" s="28"/>
      <c r="P406" s="25"/>
    </row>
    <row r="407" spans="7:16" x14ac:dyDescent="0.25">
      <c r="G407" s="28"/>
      <c r="P407" s="25"/>
    </row>
    <row r="408" spans="7:16" x14ac:dyDescent="0.25">
      <c r="G408" s="28"/>
      <c r="P408" s="25"/>
    </row>
    <row r="409" spans="7:16" x14ac:dyDescent="0.25">
      <c r="G409" s="28"/>
      <c r="P409" s="25"/>
    </row>
    <row r="410" spans="7:16" x14ac:dyDescent="0.25">
      <c r="G410" s="28"/>
      <c r="P410" s="25"/>
    </row>
    <row r="411" spans="7:16" x14ac:dyDescent="0.25">
      <c r="G411" s="28"/>
      <c r="P411" s="25"/>
    </row>
    <row r="412" spans="7:16" x14ac:dyDescent="0.25">
      <c r="G412" s="28"/>
      <c r="P412" s="25"/>
    </row>
    <row r="413" spans="7:16" x14ac:dyDescent="0.25">
      <c r="G413" s="28"/>
      <c r="P413" s="25"/>
    </row>
    <row r="414" spans="7:16" x14ac:dyDescent="0.25">
      <c r="G414" s="28"/>
      <c r="P414" s="25"/>
    </row>
    <row r="415" spans="7:16" x14ac:dyDescent="0.25">
      <c r="G415" s="28"/>
      <c r="P415" s="25"/>
    </row>
    <row r="416" spans="7:16" x14ac:dyDescent="0.25">
      <c r="G416" s="28"/>
      <c r="P416" s="25"/>
    </row>
    <row r="417" spans="7:16" x14ac:dyDescent="0.25">
      <c r="G417" s="28"/>
      <c r="P417" s="25"/>
    </row>
    <row r="418" spans="7:16" x14ac:dyDescent="0.25">
      <c r="G418" s="28"/>
      <c r="P418" s="25"/>
    </row>
    <row r="419" spans="7:16" x14ac:dyDescent="0.25">
      <c r="G419" s="28"/>
      <c r="P419" s="25"/>
    </row>
    <row r="420" spans="7:16" x14ac:dyDescent="0.25">
      <c r="G420" s="28"/>
      <c r="P420" s="25"/>
    </row>
    <row r="421" spans="7:16" x14ac:dyDescent="0.25">
      <c r="G421" s="28"/>
      <c r="P421" s="25"/>
    </row>
    <row r="422" spans="7:16" x14ac:dyDescent="0.25">
      <c r="G422" s="28"/>
      <c r="P422" s="25"/>
    </row>
    <row r="423" spans="7:16" x14ac:dyDescent="0.25">
      <c r="G423" s="28"/>
      <c r="P423" s="25"/>
    </row>
    <row r="424" spans="7:16" x14ac:dyDescent="0.25">
      <c r="G424" s="28"/>
      <c r="P424" s="25"/>
    </row>
    <row r="425" spans="7:16" x14ac:dyDescent="0.25">
      <c r="G425" s="28"/>
      <c r="P425" s="25"/>
    </row>
    <row r="426" spans="7:16" x14ac:dyDescent="0.25">
      <c r="G426" s="28"/>
      <c r="P426" s="25"/>
    </row>
    <row r="427" spans="7:16" x14ac:dyDescent="0.25">
      <c r="G427" s="28"/>
      <c r="P427" s="25"/>
    </row>
    <row r="428" spans="7:16" x14ac:dyDescent="0.25">
      <c r="G428" s="28"/>
      <c r="P428" s="25"/>
    </row>
    <row r="429" spans="7:16" x14ac:dyDescent="0.25">
      <c r="G429" s="28"/>
      <c r="P429" s="25"/>
    </row>
    <row r="430" spans="7:16" x14ac:dyDescent="0.25">
      <c r="G430" s="28"/>
      <c r="P430" s="25"/>
    </row>
    <row r="431" spans="7:16" x14ac:dyDescent="0.25">
      <c r="G431" s="28"/>
      <c r="P431" s="25"/>
    </row>
    <row r="432" spans="7:16" x14ac:dyDescent="0.25">
      <c r="G432" s="28"/>
      <c r="P432" s="25"/>
    </row>
    <row r="433" spans="7:16" x14ac:dyDescent="0.25">
      <c r="G433" s="28"/>
      <c r="P433" s="25"/>
    </row>
    <row r="434" spans="7:16" x14ac:dyDescent="0.25">
      <c r="G434" s="28"/>
      <c r="P434" s="25"/>
    </row>
    <row r="435" spans="7:16" x14ac:dyDescent="0.25">
      <c r="G435" s="28"/>
      <c r="P435" s="25"/>
    </row>
    <row r="436" spans="7:16" x14ac:dyDescent="0.25">
      <c r="G436" s="28"/>
      <c r="P436" s="25"/>
    </row>
    <row r="437" spans="7:16" x14ac:dyDescent="0.25">
      <c r="G437" s="28"/>
      <c r="P437" s="25"/>
    </row>
    <row r="438" spans="7:16" x14ac:dyDescent="0.25">
      <c r="G438" s="28"/>
      <c r="P438" s="25"/>
    </row>
    <row r="439" spans="7:16" x14ac:dyDescent="0.25">
      <c r="G439" s="28"/>
      <c r="P439" s="25"/>
    </row>
    <row r="440" spans="7:16" x14ac:dyDescent="0.25">
      <c r="G440" s="28"/>
      <c r="P440" s="25"/>
    </row>
    <row r="441" spans="7:16" x14ac:dyDescent="0.25">
      <c r="G441" s="28"/>
      <c r="P441" s="25"/>
    </row>
    <row r="442" spans="7:16" x14ac:dyDescent="0.25">
      <c r="G442" s="28"/>
      <c r="P442" s="25"/>
    </row>
    <row r="443" spans="7:16" x14ac:dyDescent="0.25">
      <c r="G443" s="28"/>
      <c r="P443" s="25"/>
    </row>
    <row r="444" spans="7:16" x14ac:dyDescent="0.25">
      <c r="G444" s="28"/>
      <c r="P444" s="25"/>
    </row>
    <row r="445" spans="7:16" x14ac:dyDescent="0.25">
      <c r="G445" s="28"/>
      <c r="P445" s="25"/>
    </row>
    <row r="446" spans="7:16" x14ac:dyDescent="0.25">
      <c r="G446" s="28"/>
      <c r="P446" s="25"/>
    </row>
    <row r="447" spans="7:16" x14ac:dyDescent="0.25">
      <c r="G447" s="28"/>
      <c r="P447" s="25"/>
    </row>
    <row r="448" spans="7:16" x14ac:dyDescent="0.25">
      <c r="G448" s="28"/>
      <c r="P448" s="25"/>
    </row>
    <row r="449" spans="7:16" x14ac:dyDescent="0.25">
      <c r="G449" s="28"/>
      <c r="P449" s="25"/>
    </row>
    <row r="450" spans="7:16" x14ac:dyDescent="0.25">
      <c r="G450" s="28"/>
      <c r="P450" s="25"/>
    </row>
    <row r="451" spans="7:16" x14ac:dyDescent="0.25">
      <c r="G451" s="28"/>
      <c r="P451" s="25"/>
    </row>
    <row r="452" spans="7:16" x14ac:dyDescent="0.25">
      <c r="G452" s="28"/>
      <c r="P452" s="25"/>
    </row>
    <row r="453" spans="7:16" x14ac:dyDescent="0.25">
      <c r="G453" s="28"/>
      <c r="P453" s="25"/>
    </row>
    <row r="454" spans="7:16" x14ac:dyDescent="0.25">
      <c r="G454" s="28"/>
      <c r="P454" s="25"/>
    </row>
    <row r="455" spans="7:16" x14ac:dyDescent="0.25">
      <c r="G455" s="28"/>
      <c r="P455" s="25"/>
    </row>
    <row r="456" spans="7:16" x14ac:dyDescent="0.25">
      <c r="G456" s="28"/>
      <c r="P456" s="25"/>
    </row>
    <row r="457" spans="7:16" x14ac:dyDescent="0.25">
      <c r="G457" s="28"/>
      <c r="P457" s="25"/>
    </row>
    <row r="458" spans="7:16" x14ac:dyDescent="0.25">
      <c r="G458" s="28"/>
      <c r="P458" s="25"/>
    </row>
    <row r="459" spans="7:16" x14ac:dyDescent="0.25">
      <c r="G459" s="28"/>
      <c r="P459" s="25"/>
    </row>
    <row r="460" spans="7:16" x14ac:dyDescent="0.25">
      <c r="G460" s="28"/>
      <c r="P460" s="25"/>
    </row>
    <row r="461" spans="7:16" x14ac:dyDescent="0.25">
      <c r="G461" s="28"/>
      <c r="P461" s="25"/>
    </row>
    <row r="462" spans="7:16" x14ac:dyDescent="0.25">
      <c r="G462" s="28"/>
      <c r="P462" s="25"/>
    </row>
    <row r="463" spans="7:16" x14ac:dyDescent="0.25">
      <c r="G463" s="28"/>
      <c r="P463" s="25"/>
    </row>
    <row r="464" spans="7:16" x14ac:dyDescent="0.25">
      <c r="G464" s="28"/>
      <c r="P464" s="25"/>
    </row>
    <row r="465" spans="7:16" x14ac:dyDescent="0.25">
      <c r="G465" s="28"/>
      <c r="P465" s="25"/>
    </row>
    <row r="466" spans="7:16" x14ac:dyDescent="0.25">
      <c r="G466" s="28"/>
      <c r="P466" s="25"/>
    </row>
    <row r="467" spans="7:16" x14ac:dyDescent="0.25">
      <c r="G467" s="28"/>
      <c r="P467" s="25"/>
    </row>
    <row r="468" spans="7:16" x14ac:dyDescent="0.25">
      <c r="G468" s="28"/>
      <c r="P468" s="25"/>
    </row>
    <row r="469" spans="7:16" x14ac:dyDescent="0.25">
      <c r="G469" s="28"/>
      <c r="P469" s="25"/>
    </row>
    <row r="470" spans="7:16" x14ac:dyDescent="0.25">
      <c r="G470" s="28"/>
      <c r="P470" s="25"/>
    </row>
    <row r="471" spans="7:16" x14ac:dyDescent="0.25">
      <c r="G471" s="28"/>
      <c r="P471" s="25"/>
    </row>
    <row r="472" spans="7:16" x14ac:dyDescent="0.25">
      <c r="G472" s="28"/>
      <c r="P472" s="25"/>
    </row>
    <row r="473" spans="7:16" x14ac:dyDescent="0.25">
      <c r="G473" s="28"/>
      <c r="P473" s="25"/>
    </row>
    <row r="474" spans="7:16" x14ac:dyDescent="0.25">
      <c r="G474" s="28"/>
      <c r="P474" s="25"/>
    </row>
    <row r="475" spans="7:16" x14ac:dyDescent="0.25">
      <c r="G475" s="28"/>
      <c r="P475" s="25"/>
    </row>
    <row r="476" spans="7:16" x14ac:dyDescent="0.25">
      <c r="G476" s="28"/>
      <c r="P476" s="25"/>
    </row>
    <row r="477" spans="7:16" x14ac:dyDescent="0.25">
      <c r="G477" s="28"/>
      <c r="P477" s="25"/>
    </row>
    <row r="478" spans="7:16" x14ac:dyDescent="0.25">
      <c r="G478" s="28"/>
      <c r="P478" s="25"/>
    </row>
    <row r="479" spans="7:16" x14ac:dyDescent="0.25">
      <c r="G479" s="28"/>
      <c r="P479" s="25"/>
    </row>
    <row r="480" spans="7:16" x14ac:dyDescent="0.25">
      <c r="G480" s="28"/>
      <c r="P480" s="25"/>
    </row>
    <row r="481" spans="7:16" x14ac:dyDescent="0.25">
      <c r="G481" s="28"/>
      <c r="P481" s="25"/>
    </row>
    <row r="482" spans="7:16" x14ac:dyDescent="0.25">
      <c r="G482" s="28"/>
      <c r="P482" s="25"/>
    </row>
    <row r="483" spans="7:16" x14ac:dyDescent="0.25">
      <c r="G483" s="28"/>
      <c r="P483" s="25"/>
    </row>
    <row r="484" spans="7:16" x14ac:dyDescent="0.25">
      <c r="G484" s="28"/>
      <c r="P484" s="25"/>
    </row>
    <row r="485" spans="7:16" x14ac:dyDescent="0.25">
      <c r="G485" s="28"/>
      <c r="P485" s="25"/>
    </row>
    <row r="486" spans="7:16" x14ac:dyDescent="0.25">
      <c r="G486" s="28"/>
      <c r="P486" s="25"/>
    </row>
    <row r="487" spans="7:16" x14ac:dyDescent="0.25">
      <c r="G487" s="28"/>
      <c r="P487" s="25"/>
    </row>
    <row r="488" spans="7:16" x14ac:dyDescent="0.25">
      <c r="G488" s="28"/>
      <c r="P488" s="25"/>
    </row>
    <row r="489" spans="7:16" x14ac:dyDescent="0.25">
      <c r="G489" s="28"/>
      <c r="P489" s="25"/>
    </row>
    <row r="490" spans="7:16" x14ac:dyDescent="0.25">
      <c r="G490" s="28"/>
      <c r="P490" s="25"/>
    </row>
    <row r="491" spans="7:16" x14ac:dyDescent="0.25">
      <c r="G491" s="28"/>
      <c r="P491" s="25"/>
    </row>
    <row r="492" spans="7:16" x14ac:dyDescent="0.25">
      <c r="G492" s="28"/>
      <c r="P492" s="25"/>
    </row>
    <row r="493" spans="7:16" x14ac:dyDescent="0.25">
      <c r="G493" s="28"/>
      <c r="P493" s="25"/>
    </row>
    <row r="494" spans="7:16" x14ac:dyDescent="0.25">
      <c r="G494" s="28"/>
      <c r="P494" s="25"/>
    </row>
    <row r="495" spans="7:16" x14ac:dyDescent="0.25">
      <c r="G495" s="28"/>
      <c r="P495" s="25"/>
    </row>
    <row r="496" spans="7:16" x14ac:dyDescent="0.25">
      <c r="G496" s="28"/>
      <c r="P496" s="25"/>
    </row>
    <row r="497" spans="7:16" x14ac:dyDescent="0.25">
      <c r="G497" s="28"/>
      <c r="P497" s="25"/>
    </row>
    <row r="498" spans="7:16" x14ac:dyDescent="0.25">
      <c r="G498" s="28"/>
      <c r="P498" s="25"/>
    </row>
    <row r="499" spans="7:16" x14ac:dyDescent="0.25">
      <c r="G499" s="28"/>
      <c r="P499" s="25"/>
    </row>
    <row r="500" spans="7:16" x14ac:dyDescent="0.25">
      <c r="G500" s="28"/>
      <c r="P500" s="25"/>
    </row>
    <row r="501" spans="7:16" x14ac:dyDescent="0.25">
      <c r="G501" s="28"/>
      <c r="P501" s="25"/>
    </row>
    <row r="502" spans="7:16" x14ac:dyDescent="0.25">
      <c r="G502" s="28"/>
      <c r="P502" s="25"/>
    </row>
    <row r="503" spans="7:16" x14ac:dyDescent="0.25">
      <c r="G503" s="28"/>
      <c r="P503" s="25"/>
    </row>
    <row r="504" spans="7:16" x14ac:dyDescent="0.25">
      <c r="G504" s="28"/>
      <c r="P504" s="25"/>
    </row>
    <row r="505" spans="7:16" x14ac:dyDescent="0.25">
      <c r="G505" s="28"/>
      <c r="P505" s="25"/>
    </row>
    <row r="506" spans="7:16" x14ac:dyDescent="0.25">
      <c r="G506" s="28"/>
      <c r="P506" s="25"/>
    </row>
    <row r="507" spans="7:16" x14ac:dyDescent="0.25">
      <c r="G507" s="28"/>
      <c r="P507" s="25"/>
    </row>
    <row r="508" spans="7:16" x14ac:dyDescent="0.25">
      <c r="G508" s="28"/>
      <c r="P508" s="25"/>
    </row>
    <row r="509" spans="7:16" x14ac:dyDescent="0.25">
      <c r="G509" s="28"/>
      <c r="P509" s="25"/>
    </row>
    <row r="510" spans="7:16" x14ac:dyDescent="0.25">
      <c r="G510" s="28"/>
      <c r="P510" s="25"/>
    </row>
    <row r="511" spans="7:16" x14ac:dyDescent="0.25">
      <c r="G511" s="28"/>
      <c r="P511" s="25"/>
    </row>
    <row r="512" spans="7:16" x14ac:dyDescent="0.25">
      <c r="G512" s="28"/>
      <c r="P512" s="25"/>
    </row>
    <row r="513" spans="7:16" x14ac:dyDescent="0.25">
      <c r="G513" s="28"/>
      <c r="P513" s="25"/>
    </row>
    <row r="514" spans="7:16" x14ac:dyDescent="0.25">
      <c r="G514" s="28"/>
      <c r="P514" s="25"/>
    </row>
    <row r="515" spans="7:16" x14ac:dyDescent="0.25">
      <c r="G515" s="28"/>
      <c r="P515" s="25"/>
    </row>
    <row r="516" spans="7:16" x14ac:dyDescent="0.25">
      <c r="G516" s="28"/>
      <c r="P516" s="25"/>
    </row>
    <row r="517" spans="7:16" x14ac:dyDescent="0.25">
      <c r="G517" s="28"/>
      <c r="P517" s="25"/>
    </row>
    <row r="518" spans="7:16" x14ac:dyDescent="0.25">
      <c r="G518" s="28"/>
      <c r="P518" s="25"/>
    </row>
    <row r="519" spans="7:16" x14ac:dyDescent="0.25">
      <c r="G519" s="28"/>
      <c r="P519" s="25"/>
    </row>
    <row r="520" spans="7:16" x14ac:dyDescent="0.25">
      <c r="G520" s="28"/>
      <c r="P520" s="25"/>
    </row>
    <row r="521" spans="7:16" x14ac:dyDescent="0.25">
      <c r="G521" s="28"/>
      <c r="P521" s="25"/>
    </row>
    <row r="522" spans="7:16" x14ac:dyDescent="0.25">
      <c r="G522" s="28"/>
      <c r="P522" s="25"/>
    </row>
    <row r="523" spans="7:16" x14ac:dyDescent="0.25">
      <c r="G523" s="28"/>
      <c r="P523" s="25"/>
    </row>
    <row r="524" spans="7:16" x14ac:dyDescent="0.25">
      <c r="G524" s="28"/>
      <c r="P524" s="25"/>
    </row>
    <row r="525" spans="7:16" x14ac:dyDescent="0.25">
      <c r="G525" s="28"/>
      <c r="P525" s="25"/>
    </row>
    <row r="526" spans="7:16" x14ac:dyDescent="0.25">
      <c r="G526" s="28"/>
      <c r="P526" s="25"/>
    </row>
    <row r="527" spans="7:16" x14ac:dyDescent="0.25">
      <c r="G527" s="28"/>
      <c r="P527" s="25"/>
    </row>
    <row r="528" spans="7:16" x14ac:dyDescent="0.25">
      <c r="G528" s="28"/>
      <c r="P528" s="25"/>
    </row>
    <row r="529" spans="7:16" x14ac:dyDescent="0.25">
      <c r="G529" s="28"/>
      <c r="P529" s="25"/>
    </row>
    <row r="530" spans="7:16" x14ac:dyDescent="0.25">
      <c r="G530" s="28"/>
      <c r="P530" s="25"/>
    </row>
    <row r="531" spans="7:16" x14ac:dyDescent="0.25">
      <c r="G531" s="28"/>
      <c r="P531" s="25"/>
    </row>
    <row r="532" spans="7:16" x14ac:dyDescent="0.25">
      <c r="G532" s="28"/>
      <c r="P532" s="25"/>
    </row>
    <row r="533" spans="7:16" x14ac:dyDescent="0.25">
      <c r="G533" s="28"/>
      <c r="P533" s="25"/>
    </row>
    <row r="534" spans="7:16" x14ac:dyDescent="0.25">
      <c r="G534" s="28"/>
      <c r="P534" s="25"/>
    </row>
    <row r="535" spans="7:16" x14ac:dyDescent="0.25">
      <c r="G535" s="28"/>
      <c r="P535" s="25"/>
    </row>
    <row r="536" spans="7:16" x14ac:dyDescent="0.25">
      <c r="G536" s="28"/>
      <c r="P536" s="25"/>
    </row>
    <row r="537" spans="7:16" x14ac:dyDescent="0.25">
      <c r="G537" s="28"/>
      <c r="P537" s="25"/>
    </row>
    <row r="538" spans="7:16" x14ac:dyDescent="0.25">
      <c r="G538" s="28"/>
      <c r="P538" s="25"/>
    </row>
    <row r="539" spans="7:16" x14ac:dyDescent="0.25">
      <c r="G539" s="28"/>
      <c r="P539" s="25"/>
    </row>
    <row r="540" spans="7:16" x14ac:dyDescent="0.25">
      <c r="G540" s="28"/>
      <c r="P540" s="25"/>
    </row>
    <row r="541" spans="7:16" x14ac:dyDescent="0.25">
      <c r="G541" s="28"/>
      <c r="P541" s="25"/>
    </row>
    <row r="542" spans="7:16" x14ac:dyDescent="0.25">
      <c r="G542" s="28"/>
      <c r="P542" s="25"/>
    </row>
    <row r="543" spans="7:16" x14ac:dyDescent="0.25">
      <c r="G543" s="28"/>
      <c r="P543" s="25"/>
    </row>
    <row r="544" spans="7:16" x14ac:dyDescent="0.25">
      <c r="G544" s="28"/>
      <c r="P544" s="25"/>
    </row>
    <row r="545" spans="7:16" x14ac:dyDescent="0.25">
      <c r="G545" s="28"/>
      <c r="P545" s="25"/>
    </row>
    <row r="546" spans="7:16" x14ac:dyDescent="0.25">
      <c r="G546" s="28"/>
      <c r="P546" s="25"/>
    </row>
    <row r="547" spans="7:16" x14ac:dyDescent="0.25">
      <c r="G547" s="28"/>
      <c r="P547" s="25"/>
    </row>
    <row r="548" spans="7:16" x14ac:dyDescent="0.25">
      <c r="G548" s="28"/>
      <c r="P548" s="25"/>
    </row>
    <row r="549" spans="7:16" x14ac:dyDescent="0.25">
      <c r="G549" s="28"/>
      <c r="P549" s="25"/>
    </row>
    <row r="550" spans="7:16" x14ac:dyDescent="0.25">
      <c r="G550" s="28"/>
      <c r="P550" s="25"/>
    </row>
    <row r="551" spans="7:16" x14ac:dyDescent="0.25">
      <c r="G551" s="28"/>
      <c r="P551" s="25"/>
    </row>
    <row r="552" spans="7:16" x14ac:dyDescent="0.25">
      <c r="G552" s="28"/>
      <c r="P552" s="25"/>
    </row>
    <row r="553" spans="7:16" x14ac:dyDescent="0.25">
      <c r="G553" s="28"/>
      <c r="P553" s="25"/>
    </row>
    <row r="554" spans="7:16" x14ac:dyDescent="0.25">
      <c r="G554" s="28"/>
      <c r="P554" s="25"/>
    </row>
    <row r="555" spans="7:16" x14ac:dyDescent="0.25">
      <c r="G555" s="28"/>
      <c r="P555" s="25"/>
    </row>
    <row r="556" spans="7:16" x14ac:dyDescent="0.25">
      <c r="G556" s="28"/>
      <c r="P556" s="25"/>
    </row>
    <row r="557" spans="7:16" x14ac:dyDescent="0.25">
      <c r="G557" s="28"/>
      <c r="P557" s="25"/>
    </row>
    <row r="558" spans="7:16" x14ac:dyDescent="0.25">
      <c r="G558" s="28"/>
      <c r="P558" s="25"/>
    </row>
    <row r="559" spans="7:16" x14ac:dyDescent="0.25">
      <c r="G559" s="28"/>
      <c r="P559" s="25"/>
    </row>
    <row r="560" spans="7:16" x14ac:dyDescent="0.25">
      <c r="G560" s="28"/>
      <c r="P560" s="25"/>
    </row>
    <row r="561" spans="7:16" x14ac:dyDescent="0.25">
      <c r="G561" s="28"/>
      <c r="P561" s="25"/>
    </row>
    <row r="562" spans="7:16" x14ac:dyDescent="0.25">
      <c r="G562" s="28"/>
      <c r="P562" s="25"/>
    </row>
    <row r="563" spans="7:16" x14ac:dyDescent="0.25">
      <c r="G563" s="28"/>
      <c r="P563" s="25"/>
    </row>
    <row r="564" spans="7:16" x14ac:dyDescent="0.25">
      <c r="G564" s="28"/>
      <c r="P564" s="25"/>
    </row>
    <row r="565" spans="7:16" x14ac:dyDescent="0.25">
      <c r="G565" s="28"/>
      <c r="P565" s="25"/>
    </row>
    <row r="566" spans="7:16" x14ac:dyDescent="0.25">
      <c r="G566" s="28"/>
      <c r="P566" s="25"/>
    </row>
    <row r="567" spans="7:16" x14ac:dyDescent="0.25">
      <c r="G567" s="28"/>
      <c r="P567" s="25"/>
    </row>
    <row r="568" spans="7:16" x14ac:dyDescent="0.25">
      <c r="G568" s="28"/>
      <c r="P568" s="25"/>
    </row>
    <row r="569" spans="7:16" x14ac:dyDescent="0.25">
      <c r="G569" s="28"/>
      <c r="P569" s="25"/>
    </row>
    <row r="570" spans="7:16" x14ac:dyDescent="0.25">
      <c r="G570" s="28"/>
      <c r="P570" s="25"/>
    </row>
    <row r="571" spans="7:16" x14ac:dyDescent="0.25">
      <c r="G571" s="28"/>
      <c r="P571" s="25"/>
    </row>
    <row r="572" spans="7:16" x14ac:dyDescent="0.25">
      <c r="G572" s="28"/>
      <c r="P572" s="25"/>
    </row>
    <row r="573" spans="7:16" x14ac:dyDescent="0.25">
      <c r="G573" s="28"/>
      <c r="P573" s="25"/>
    </row>
    <row r="574" spans="7:16" x14ac:dyDescent="0.25">
      <c r="G574" s="28"/>
      <c r="P574" s="25"/>
    </row>
    <row r="575" spans="7:16" x14ac:dyDescent="0.25">
      <c r="G575" s="28"/>
      <c r="P575" s="25"/>
    </row>
    <row r="576" spans="7:16" x14ac:dyDescent="0.25">
      <c r="G576" s="28"/>
      <c r="P576" s="25"/>
    </row>
    <row r="577" spans="7:16" x14ac:dyDescent="0.25">
      <c r="G577" s="28"/>
      <c r="P577" s="25"/>
    </row>
    <row r="578" spans="7:16" x14ac:dyDescent="0.25">
      <c r="G578" s="28"/>
      <c r="P578" s="25"/>
    </row>
    <row r="579" spans="7:16" x14ac:dyDescent="0.25">
      <c r="G579" s="28"/>
      <c r="P579" s="25"/>
    </row>
    <row r="580" spans="7:16" x14ac:dyDescent="0.25">
      <c r="G580" s="28"/>
      <c r="P580" s="25"/>
    </row>
    <row r="581" spans="7:16" x14ac:dyDescent="0.25">
      <c r="G581" s="28"/>
      <c r="P581" s="25"/>
    </row>
    <row r="582" spans="7:16" x14ac:dyDescent="0.25">
      <c r="G582" s="28"/>
      <c r="P582" s="25"/>
    </row>
    <row r="583" spans="7:16" x14ac:dyDescent="0.25">
      <c r="G583" s="28"/>
      <c r="P583" s="25"/>
    </row>
    <row r="584" spans="7:16" x14ac:dyDescent="0.25">
      <c r="G584" s="28"/>
      <c r="P584" s="25"/>
    </row>
    <row r="585" spans="7:16" x14ac:dyDescent="0.25">
      <c r="G585" s="28"/>
      <c r="P585" s="25"/>
    </row>
    <row r="586" spans="7:16" x14ac:dyDescent="0.25">
      <c r="G586" s="28"/>
      <c r="P586" s="25"/>
    </row>
    <row r="587" spans="7:16" x14ac:dyDescent="0.25">
      <c r="G587" s="28"/>
      <c r="P587" s="25"/>
    </row>
    <row r="588" spans="7:16" x14ac:dyDescent="0.25">
      <c r="G588" s="28"/>
      <c r="P588" s="25"/>
    </row>
    <row r="589" spans="7:16" x14ac:dyDescent="0.25">
      <c r="G589" s="28"/>
      <c r="P589" s="25"/>
    </row>
    <row r="590" spans="7:16" x14ac:dyDescent="0.25">
      <c r="G590" s="28"/>
      <c r="P590" s="25"/>
    </row>
    <row r="591" spans="7:16" x14ac:dyDescent="0.25">
      <c r="G591" s="28"/>
      <c r="P591" s="25"/>
    </row>
    <row r="592" spans="7:16" x14ac:dyDescent="0.25">
      <c r="G592" s="28"/>
      <c r="P592" s="25"/>
    </row>
    <row r="593" spans="7:16" x14ac:dyDescent="0.25">
      <c r="G593" s="28"/>
      <c r="P593" s="25"/>
    </row>
    <row r="594" spans="7:16" x14ac:dyDescent="0.25">
      <c r="G594" s="28"/>
      <c r="P594" s="25"/>
    </row>
    <row r="595" spans="7:16" x14ac:dyDescent="0.25">
      <c r="G595" s="28"/>
      <c r="P595" s="25"/>
    </row>
    <row r="596" spans="7:16" x14ac:dyDescent="0.25">
      <c r="G596" s="28"/>
      <c r="P596" s="25"/>
    </row>
    <row r="597" spans="7:16" x14ac:dyDescent="0.25">
      <c r="G597" s="28"/>
      <c r="P597" s="25"/>
    </row>
    <row r="598" spans="7:16" x14ac:dyDescent="0.25">
      <c r="G598" s="28"/>
      <c r="P598" s="25"/>
    </row>
    <row r="599" spans="7:16" x14ac:dyDescent="0.25">
      <c r="G599" s="28"/>
      <c r="P599" s="25"/>
    </row>
    <row r="600" spans="7:16" x14ac:dyDescent="0.25">
      <c r="G600" s="28"/>
      <c r="P600" s="25"/>
    </row>
    <row r="601" spans="7:16" x14ac:dyDescent="0.25">
      <c r="G601" s="28"/>
      <c r="P601" s="25"/>
    </row>
    <row r="602" spans="7:16" x14ac:dyDescent="0.25">
      <c r="G602" s="28"/>
      <c r="P602" s="25"/>
    </row>
    <row r="603" spans="7:16" x14ac:dyDescent="0.25">
      <c r="G603" s="28"/>
      <c r="P603" s="25"/>
    </row>
    <row r="604" spans="7:16" x14ac:dyDescent="0.25">
      <c r="G604" s="28"/>
      <c r="P604" s="25"/>
    </row>
    <row r="605" spans="7:16" x14ac:dyDescent="0.25">
      <c r="G605" s="28"/>
      <c r="P605" s="25"/>
    </row>
    <row r="606" spans="7:16" x14ac:dyDescent="0.25">
      <c r="G606" s="28"/>
      <c r="P606" s="25"/>
    </row>
    <row r="607" spans="7:16" x14ac:dyDescent="0.25">
      <c r="G607" s="28"/>
      <c r="P607" s="25"/>
    </row>
    <row r="608" spans="7:16" x14ac:dyDescent="0.25">
      <c r="G608" s="28"/>
      <c r="P608" s="25"/>
    </row>
    <row r="609" spans="7:16" x14ac:dyDescent="0.25">
      <c r="G609" s="28"/>
      <c r="P609" s="25"/>
    </row>
    <row r="610" spans="7:16" x14ac:dyDescent="0.25">
      <c r="G610" s="28"/>
      <c r="P610" s="25"/>
    </row>
    <row r="611" spans="7:16" x14ac:dyDescent="0.25">
      <c r="G611" s="28"/>
      <c r="P611" s="25"/>
    </row>
    <row r="612" spans="7:16" x14ac:dyDescent="0.25">
      <c r="G612" s="28"/>
      <c r="P612" s="25"/>
    </row>
    <row r="613" spans="7:16" x14ac:dyDescent="0.25">
      <c r="G613" s="28"/>
      <c r="P613" s="25"/>
    </row>
    <row r="614" spans="7:16" x14ac:dyDescent="0.25">
      <c r="G614" s="28"/>
      <c r="P614" s="25"/>
    </row>
    <row r="615" spans="7:16" x14ac:dyDescent="0.25">
      <c r="G615" s="28"/>
      <c r="P615" s="25"/>
    </row>
    <row r="616" spans="7:16" x14ac:dyDescent="0.25">
      <c r="G616" s="28"/>
      <c r="P616" s="25"/>
    </row>
    <row r="617" spans="7:16" x14ac:dyDescent="0.25">
      <c r="G617" s="28"/>
      <c r="P617" s="25"/>
    </row>
    <row r="618" spans="7:16" x14ac:dyDescent="0.25">
      <c r="G618" s="28"/>
      <c r="P618" s="25"/>
    </row>
    <row r="619" spans="7:16" x14ac:dyDescent="0.25">
      <c r="G619" s="28"/>
      <c r="P619" s="25"/>
    </row>
    <row r="620" spans="7:16" x14ac:dyDescent="0.25">
      <c r="G620" s="28"/>
      <c r="P620" s="25"/>
    </row>
    <row r="621" spans="7:16" x14ac:dyDescent="0.25">
      <c r="G621" s="28"/>
      <c r="P621" s="25"/>
    </row>
    <row r="622" spans="7:16" x14ac:dyDescent="0.25">
      <c r="G622" s="28"/>
      <c r="P622" s="25"/>
    </row>
    <row r="623" spans="7:16" x14ac:dyDescent="0.25">
      <c r="G623" s="28"/>
      <c r="P623" s="25"/>
    </row>
    <row r="624" spans="7:16" x14ac:dyDescent="0.25">
      <c r="G624" s="28"/>
      <c r="P624" s="25"/>
    </row>
    <row r="625" spans="7:16" x14ac:dyDescent="0.25">
      <c r="G625" s="28"/>
      <c r="P625" s="25"/>
    </row>
    <row r="626" spans="7:16" x14ac:dyDescent="0.25">
      <c r="G626" s="28"/>
      <c r="P626" s="25"/>
    </row>
    <row r="627" spans="7:16" x14ac:dyDescent="0.25">
      <c r="G627" s="28"/>
      <c r="P627" s="25"/>
    </row>
    <row r="628" spans="7:16" x14ac:dyDescent="0.25">
      <c r="G628" s="28"/>
      <c r="P628" s="25"/>
    </row>
    <row r="629" spans="7:16" x14ac:dyDescent="0.25">
      <c r="G629" s="28"/>
      <c r="P629" s="25"/>
    </row>
    <row r="630" spans="7:16" x14ac:dyDescent="0.25">
      <c r="G630" s="28"/>
      <c r="P630" s="25"/>
    </row>
    <row r="631" spans="7:16" x14ac:dyDescent="0.25">
      <c r="G631" s="28"/>
      <c r="P631" s="25"/>
    </row>
    <row r="632" spans="7:16" x14ac:dyDescent="0.25">
      <c r="G632" s="28"/>
      <c r="P632" s="25"/>
    </row>
    <row r="633" spans="7:16" x14ac:dyDescent="0.25">
      <c r="G633" s="28"/>
      <c r="P633" s="25"/>
    </row>
    <row r="634" spans="7:16" x14ac:dyDescent="0.25">
      <c r="G634" s="28"/>
      <c r="P634" s="25"/>
    </row>
    <row r="635" spans="7:16" x14ac:dyDescent="0.25">
      <c r="G635" s="28"/>
      <c r="P635" s="25"/>
    </row>
    <row r="636" spans="7:16" x14ac:dyDescent="0.25">
      <c r="G636" s="28"/>
      <c r="P636" s="25"/>
    </row>
    <row r="637" spans="7:16" x14ac:dyDescent="0.25">
      <c r="G637" s="28"/>
      <c r="P637" s="25"/>
    </row>
    <row r="638" spans="7:16" x14ac:dyDescent="0.25">
      <c r="G638" s="28"/>
      <c r="P638" s="25"/>
    </row>
    <row r="639" spans="7:16" x14ac:dyDescent="0.25">
      <c r="G639" s="28"/>
      <c r="P639" s="25"/>
    </row>
    <row r="640" spans="7:16" x14ac:dyDescent="0.25">
      <c r="G640" s="28"/>
      <c r="P640" s="25"/>
    </row>
    <row r="641" spans="7:16" x14ac:dyDescent="0.25">
      <c r="G641" s="28"/>
      <c r="P641" s="25"/>
    </row>
    <row r="642" spans="7:16" x14ac:dyDescent="0.25">
      <c r="G642" s="28"/>
      <c r="P642" s="25"/>
    </row>
    <row r="643" spans="7:16" x14ac:dyDescent="0.25">
      <c r="G643" s="28"/>
      <c r="P643" s="25"/>
    </row>
    <row r="644" spans="7:16" x14ac:dyDescent="0.25">
      <c r="G644" s="28"/>
      <c r="P644" s="25"/>
    </row>
    <row r="645" spans="7:16" x14ac:dyDescent="0.25">
      <c r="G645" s="28"/>
      <c r="P645" s="25"/>
    </row>
    <row r="646" spans="7:16" x14ac:dyDescent="0.25">
      <c r="G646" s="28"/>
      <c r="P646" s="25"/>
    </row>
    <row r="647" spans="7:16" x14ac:dyDescent="0.25">
      <c r="G647" s="28"/>
      <c r="P647" s="25"/>
    </row>
    <row r="648" spans="7:16" x14ac:dyDescent="0.25">
      <c r="G648" s="28"/>
      <c r="P648" s="25"/>
    </row>
    <row r="649" spans="7:16" x14ac:dyDescent="0.25">
      <c r="G649" s="28"/>
      <c r="P649" s="25"/>
    </row>
    <row r="650" spans="7:16" x14ac:dyDescent="0.25">
      <c r="G650" s="28"/>
      <c r="P650" s="25"/>
    </row>
    <row r="651" spans="7:16" x14ac:dyDescent="0.25">
      <c r="G651" s="28"/>
      <c r="P651" s="25"/>
    </row>
    <row r="652" spans="7:16" x14ac:dyDescent="0.25">
      <c r="G652" s="28"/>
      <c r="P652" s="25"/>
    </row>
    <row r="653" spans="7:16" x14ac:dyDescent="0.25">
      <c r="G653" s="28"/>
      <c r="P653" s="25"/>
    </row>
    <row r="654" spans="7:16" x14ac:dyDescent="0.25">
      <c r="G654" s="28"/>
      <c r="P654" s="25"/>
    </row>
    <row r="655" spans="7:16" x14ac:dyDescent="0.25">
      <c r="G655" s="28"/>
      <c r="P655" s="25"/>
    </row>
    <row r="656" spans="7:16" x14ac:dyDescent="0.25">
      <c r="G656" s="28"/>
      <c r="P656" s="25"/>
    </row>
    <row r="657" spans="7:16" x14ac:dyDescent="0.25">
      <c r="G657" s="28"/>
      <c r="P657" s="25"/>
    </row>
    <row r="658" spans="7:16" x14ac:dyDescent="0.25">
      <c r="G658" s="28"/>
      <c r="P658" s="25"/>
    </row>
    <row r="659" spans="7:16" x14ac:dyDescent="0.25">
      <c r="G659" s="28"/>
      <c r="P659" s="25"/>
    </row>
    <row r="660" spans="7:16" x14ac:dyDescent="0.25">
      <c r="G660" s="28"/>
      <c r="P660" s="25"/>
    </row>
    <row r="661" spans="7:16" x14ac:dyDescent="0.25">
      <c r="G661" s="28"/>
      <c r="P661" s="25"/>
    </row>
    <row r="662" spans="7:16" x14ac:dyDescent="0.25">
      <c r="G662" s="28"/>
      <c r="P662" s="25"/>
    </row>
    <row r="663" spans="7:16" x14ac:dyDescent="0.25">
      <c r="G663" s="28"/>
      <c r="P663" s="25"/>
    </row>
    <row r="664" spans="7:16" x14ac:dyDescent="0.25">
      <c r="G664" s="28"/>
      <c r="P664" s="25"/>
    </row>
    <row r="665" spans="7:16" x14ac:dyDescent="0.25">
      <c r="G665" s="28"/>
      <c r="P665" s="25"/>
    </row>
    <row r="666" spans="7:16" x14ac:dyDescent="0.25">
      <c r="G666" s="28"/>
      <c r="P666" s="25"/>
    </row>
    <row r="667" spans="7:16" x14ac:dyDescent="0.25">
      <c r="G667" s="28"/>
      <c r="P667" s="25"/>
    </row>
    <row r="668" spans="7:16" x14ac:dyDescent="0.25">
      <c r="G668" s="28"/>
      <c r="P668" s="25"/>
    </row>
    <row r="669" spans="7:16" x14ac:dyDescent="0.25">
      <c r="G669" s="28"/>
      <c r="P669" s="25"/>
    </row>
    <row r="670" spans="7:16" x14ac:dyDescent="0.25">
      <c r="G670" s="28"/>
      <c r="P670" s="25"/>
    </row>
    <row r="671" spans="7:16" x14ac:dyDescent="0.25">
      <c r="G671" s="28"/>
      <c r="P671" s="25"/>
    </row>
    <row r="672" spans="7:16" x14ac:dyDescent="0.25">
      <c r="G672" s="28"/>
      <c r="P672" s="25"/>
    </row>
    <row r="673" spans="7:16" x14ac:dyDescent="0.25">
      <c r="G673" s="28"/>
      <c r="P673" s="25"/>
    </row>
    <row r="674" spans="7:16" x14ac:dyDescent="0.25">
      <c r="G674" s="28"/>
      <c r="P674" s="25"/>
    </row>
    <row r="675" spans="7:16" x14ac:dyDescent="0.25">
      <c r="G675" s="28"/>
      <c r="P675" s="25"/>
    </row>
    <row r="676" spans="7:16" x14ac:dyDescent="0.25">
      <c r="G676" s="28"/>
      <c r="P676" s="25"/>
    </row>
    <row r="677" spans="7:16" x14ac:dyDescent="0.25">
      <c r="G677" s="28"/>
      <c r="P677" s="25"/>
    </row>
    <row r="678" spans="7:16" x14ac:dyDescent="0.25">
      <c r="G678" s="28"/>
      <c r="P678" s="25"/>
    </row>
    <row r="679" spans="7:16" x14ac:dyDescent="0.25">
      <c r="G679" s="28"/>
      <c r="P679" s="25"/>
    </row>
    <row r="680" spans="7:16" x14ac:dyDescent="0.25">
      <c r="G680" s="28"/>
      <c r="P680" s="25"/>
    </row>
    <row r="681" spans="7:16" x14ac:dyDescent="0.25">
      <c r="G681" s="28"/>
      <c r="P681" s="25"/>
    </row>
    <row r="682" spans="7:16" x14ac:dyDescent="0.25">
      <c r="G682" s="28"/>
      <c r="P682" s="25"/>
    </row>
    <row r="683" spans="7:16" x14ac:dyDescent="0.25">
      <c r="G683" s="28"/>
      <c r="P683" s="25"/>
    </row>
    <row r="684" spans="7:16" x14ac:dyDescent="0.25">
      <c r="G684" s="28"/>
      <c r="P684" s="25"/>
    </row>
    <row r="685" spans="7:16" x14ac:dyDescent="0.25">
      <c r="G685" s="28"/>
      <c r="P685" s="25"/>
    </row>
    <row r="686" spans="7:16" x14ac:dyDescent="0.25">
      <c r="G686" s="28"/>
      <c r="P686" s="25"/>
    </row>
    <row r="687" spans="7:16" x14ac:dyDescent="0.25">
      <c r="G687" s="28"/>
      <c r="P687" s="25"/>
    </row>
    <row r="688" spans="7:16" x14ac:dyDescent="0.25">
      <c r="G688" s="28"/>
      <c r="P688" s="25"/>
    </row>
    <row r="689" spans="7:16" x14ac:dyDescent="0.25">
      <c r="G689" s="28"/>
      <c r="P689" s="25"/>
    </row>
    <row r="690" spans="7:16" x14ac:dyDescent="0.25">
      <c r="G690" s="28"/>
      <c r="P690" s="25"/>
    </row>
    <row r="691" spans="7:16" x14ac:dyDescent="0.25">
      <c r="G691" s="28"/>
      <c r="P691" s="25"/>
    </row>
    <row r="692" spans="7:16" x14ac:dyDescent="0.25">
      <c r="G692" s="28"/>
      <c r="P692" s="25"/>
    </row>
    <row r="693" spans="7:16" x14ac:dyDescent="0.25">
      <c r="G693" s="28"/>
      <c r="P693" s="25"/>
    </row>
    <row r="694" spans="7:16" x14ac:dyDescent="0.25">
      <c r="G694" s="28"/>
      <c r="P694" s="25"/>
    </row>
    <row r="695" spans="7:16" x14ac:dyDescent="0.25">
      <c r="G695" s="28"/>
      <c r="P695" s="25"/>
    </row>
    <row r="696" spans="7:16" x14ac:dyDescent="0.25">
      <c r="G696" s="28"/>
      <c r="P696" s="25"/>
    </row>
    <row r="697" spans="7:16" x14ac:dyDescent="0.25">
      <c r="G697" s="28"/>
      <c r="P697" s="25"/>
    </row>
    <row r="698" spans="7:16" x14ac:dyDescent="0.25">
      <c r="G698" s="28"/>
      <c r="P698" s="25"/>
    </row>
    <row r="699" spans="7:16" x14ac:dyDescent="0.25">
      <c r="G699" s="28"/>
      <c r="P699" s="25"/>
    </row>
    <row r="700" spans="7:16" x14ac:dyDescent="0.25">
      <c r="G700" s="28"/>
      <c r="P700" s="25"/>
    </row>
    <row r="701" spans="7:16" x14ac:dyDescent="0.25">
      <c r="G701" s="28"/>
      <c r="P701" s="25"/>
    </row>
    <row r="702" spans="7:16" x14ac:dyDescent="0.25">
      <c r="G702" s="28"/>
      <c r="P702" s="25"/>
    </row>
    <row r="703" spans="7:16" x14ac:dyDescent="0.25">
      <c r="G703" s="28"/>
      <c r="P703" s="25"/>
    </row>
    <row r="704" spans="7:16" x14ac:dyDescent="0.25">
      <c r="G704" s="28"/>
      <c r="P704" s="25"/>
    </row>
    <row r="705" spans="7:16" x14ac:dyDescent="0.25">
      <c r="G705" s="28"/>
      <c r="P705" s="25"/>
    </row>
    <row r="706" spans="7:16" x14ac:dyDescent="0.25">
      <c r="G706" s="28"/>
      <c r="P706" s="25"/>
    </row>
    <row r="707" spans="7:16" x14ac:dyDescent="0.25">
      <c r="G707" s="28"/>
      <c r="P707" s="25"/>
    </row>
    <row r="708" spans="7:16" x14ac:dyDescent="0.25">
      <c r="G708" s="28"/>
      <c r="P708" s="25"/>
    </row>
    <row r="709" spans="7:16" x14ac:dyDescent="0.25">
      <c r="G709" s="28"/>
      <c r="P709" s="25"/>
    </row>
    <row r="710" spans="7:16" x14ac:dyDescent="0.25">
      <c r="G710" s="28"/>
      <c r="P710" s="25"/>
    </row>
    <row r="711" spans="7:16" x14ac:dyDescent="0.25">
      <c r="G711" s="28"/>
      <c r="P711" s="25"/>
    </row>
    <row r="712" spans="7:16" x14ac:dyDescent="0.25">
      <c r="G712" s="28"/>
      <c r="P712" s="25"/>
    </row>
    <row r="713" spans="7:16" x14ac:dyDescent="0.25">
      <c r="G713" s="28"/>
      <c r="P713" s="25"/>
    </row>
    <row r="714" spans="7:16" x14ac:dyDescent="0.25">
      <c r="G714" s="28"/>
      <c r="P714" s="25"/>
    </row>
    <row r="715" spans="7:16" x14ac:dyDescent="0.25">
      <c r="G715" s="28"/>
      <c r="P715" s="25"/>
    </row>
    <row r="716" spans="7:16" x14ac:dyDescent="0.25">
      <c r="G716" s="28"/>
      <c r="P716" s="25"/>
    </row>
    <row r="717" spans="7:16" x14ac:dyDescent="0.25">
      <c r="G717" s="28"/>
      <c r="P717" s="25"/>
    </row>
    <row r="718" spans="7:16" x14ac:dyDescent="0.25">
      <c r="G718" s="28"/>
      <c r="P718" s="25"/>
    </row>
    <row r="719" spans="7:16" x14ac:dyDescent="0.25">
      <c r="G719" s="28"/>
      <c r="P719" s="25"/>
    </row>
    <row r="720" spans="7:16" x14ac:dyDescent="0.25">
      <c r="G720" s="28"/>
      <c r="P720" s="25"/>
    </row>
    <row r="721" spans="7:16" x14ac:dyDescent="0.25">
      <c r="G721" s="28"/>
      <c r="P721" s="25"/>
    </row>
    <row r="722" spans="7:16" x14ac:dyDescent="0.25">
      <c r="G722" s="28"/>
      <c r="P722" s="25"/>
    </row>
    <row r="723" spans="7:16" x14ac:dyDescent="0.25">
      <c r="G723" s="28"/>
      <c r="P723" s="25"/>
    </row>
    <row r="724" spans="7:16" x14ac:dyDescent="0.25">
      <c r="G724" s="28"/>
      <c r="P724" s="25"/>
    </row>
    <row r="725" spans="7:16" x14ac:dyDescent="0.25">
      <c r="G725" s="28"/>
      <c r="P725" s="25"/>
    </row>
    <row r="726" spans="7:16" x14ac:dyDescent="0.25">
      <c r="G726" s="28"/>
      <c r="P726" s="25"/>
    </row>
    <row r="727" spans="7:16" x14ac:dyDescent="0.25">
      <c r="G727" s="28"/>
      <c r="P727" s="25"/>
    </row>
    <row r="728" spans="7:16" x14ac:dyDescent="0.25">
      <c r="G728" s="28"/>
      <c r="P728" s="25"/>
    </row>
    <row r="729" spans="7:16" x14ac:dyDescent="0.25">
      <c r="G729" s="28"/>
      <c r="P729" s="25"/>
    </row>
    <row r="730" spans="7:16" x14ac:dyDescent="0.25">
      <c r="G730" s="28"/>
      <c r="P730" s="25"/>
    </row>
    <row r="731" spans="7:16" x14ac:dyDescent="0.25">
      <c r="G731" s="28"/>
      <c r="P731" s="25"/>
    </row>
    <row r="732" spans="7:16" x14ac:dyDescent="0.25">
      <c r="G732" s="28"/>
      <c r="P732" s="25"/>
    </row>
    <row r="733" spans="7:16" x14ac:dyDescent="0.25">
      <c r="G733" s="28"/>
      <c r="P733" s="25"/>
    </row>
    <row r="734" spans="7:16" x14ac:dyDescent="0.25">
      <c r="G734" s="28"/>
      <c r="P734" s="25"/>
    </row>
    <row r="735" spans="7:16" x14ac:dyDescent="0.25">
      <c r="G735" s="28"/>
      <c r="P735" s="25"/>
    </row>
    <row r="736" spans="7:16" x14ac:dyDescent="0.25">
      <c r="G736" s="28"/>
      <c r="P736" s="25"/>
    </row>
    <row r="737" spans="7:16" x14ac:dyDescent="0.25">
      <c r="G737" s="28"/>
      <c r="P737" s="25"/>
    </row>
    <row r="738" spans="7:16" x14ac:dyDescent="0.25">
      <c r="G738" s="28"/>
      <c r="P738" s="25"/>
    </row>
    <row r="739" spans="7:16" x14ac:dyDescent="0.25">
      <c r="G739" s="28"/>
      <c r="P739" s="25"/>
    </row>
    <row r="740" spans="7:16" x14ac:dyDescent="0.25">
      <c r="G740" s="28"/>
      <c r="P740" s="25"/>
    </row>
    <row r="741" spans="7:16" x14ac:dyDescent="0.25">
      <c r="G741" s="28"/>
      <c r="P741" s="25"/>
    </row>
    <row r="742" spans="7:16" x14ac:dyDescent="0.25">
      <c r="G742" s="28"/>
      <c r="P742" s="25"/>
    </row>
    <row r="743" spans="7:16" x14ac:dyDescent="0.25">
      <c r="G743" s="28"/>
      <c r="P743" s="25"/>
    </row>
    <row r="744" spans="7:16" x14ac:dyDescent="0.25">
      <c r="G744" s="28"/>
      <c r="P744" s="25"/>
    </row>
    <row r="745" spans="7:16" x14ac:dyDescent="0.25">
      <c r="G745" s="28"/>
      <c r="P745" s="25"/>
    </row>
    <row r="746" spans="7:16" x14ac:dyDescent="0.25">
      <c r="G746" s="28"/>
      <c r="P746" s="25"/>
    </row>
    <row r="747" spans="7:16" x14ac:dyDescent="0.25">
      <c r="G747" s="28"/>
      <c r="P747" s="25"/>
    </row>
    <row r="748" spans="7:16" x14ac:dyDescent="0.25">
      <c r="G748" s="28"/>
      <c r="P748" s="25"/>
    </row>
    <row r="749" spans="7:16" x14ac:dyDescent="0.25">
      <c r="G749" s="28"/>
      <c r="P749" s="25"/>
    </row>
    <row r="750" spans="7:16" x14ac:dyDescent="0.25">
      <c r="G750" s="28"/>
      <c r="P750" s="25"/>
    </row>
    <row r="751" spans="7:16" x14ac:dyDescent="0.25">
      <c r="G751" s="28"/>
      <c r="P751" s="25"/>
    </row>
    <row r="752" spans="7:16" x14ac:dyDescent="0.25">
      <c r="G752" s="28"/>
      <c r="P752" s="25"/>
    </row>
    <row r="753" spans="7:16" x14ac:dyDescent="0.25">
      <c r="G753" s="28"/>
      <c r="P753" s="25"/>
    </row>
    <row r="754" spans="7:16" x14ac:dyDescent="0.25">
      <c r="G754" s="28"/>
      <c r="P754" s="25"/>
    </row>
    <row r="755" spans="7:16" x14ac:dyDescent="0.25">
      <c r="G755" s="28"/>
      <c r="P755" s="25"/>
    </row>
    <row r="756" spans="7:16" x14ac:dyDescent="0.25">
      <c r="G756" s="28"/>
      <c r="P756" s="25"/>
    </row>
    <row r="757" spans="7:16" x14ac:dyDescent="0.25">
      <c r="G757" s="28"/>
      <c r="P757" s="25"/>
    </row>
    <row r="758" spans="7:16" x14ac:dyDescent="0.25">
      <c r="G758" s="28"/>
      <c r="P758" s="25"/>
    </row>
    <row r="759" spans="7:16" x14ac:dyDescent="0.25">
      <c r="G759" s="28"/>
      <c r="P759" s="25"/>
    </row>
    <row r="760" spans="7:16" x14ac:dyDescent="0.25">
      <c r="G760" s="28"/>
      <c r="P760" s="25"/>
    </row>
    <row r="761" spans="7:16" x14ac:dyDescent="0.25">
      <c r="G761" s="28"/>
      <c r="P761" s="25"/>
    </row>
    <row r="762" spans="7:16" x14ac:dyDescent="0.25">
      <c r="G762" s="28"/>
      <c r="P762" s="25"/>
    </row>
    <row r="763" spans="7:16" x14ac:dyDescent="0.25">
      <c r="G763" s="28"/>
      <c r="P763" s="25"/>
    </row>
    <row r="764" spans="7:16" x14ac:dyDescent="0.25">
      <c r="G764" s="28"/>
      <c r="P764" s="25"/>
    </row>
    <row r="765" spans="7:16" x14ac:dyDescent="0.25">
      <c r="G765" s="28"/>
      <c r="P765" s="25"/>
    </row>
    <row r="766" spans="7:16" x14ac:dyDescent="0.25">
      <c r="G766" s="28"/>
      <c r="P766" s="25"/>
    </row>
    <row r="767" spans="7:16" x14ac:dyDescent="0.25">
      <c r="G767" s="28"/>
      <c r="P767" s="25"/>
    </row>
    <row r="768" spans="7:16" x14ac:dyDescent="0.25">
      <c r="G768" s="28"/>
      <c r="P768" s="25"/>
    </row>
    <row r="769" spans="7:16" x14ac:dyDescent="0.25">
      <c r="G769" s="28"/>
      <c r="P769" s="25"/>
    </row>
    <row r="770" spans="7:16" x14ac:dyDescent="0.25">
      <c r="G770" s="28"/>
      <c r="P770" s="25"/>
    </row>
    <row r="771" spans="7:16" x14ac:dyDescent="0.25">
      <c r="G771" s="28"/>
      <c r="P771" s="25"/>
    </row>
    <row r="772" spans="7:16" x14ac:dyDescent="0.25">
      <c r="G772" s="28"/>
      <c r="P772" s="25"/>
    </row>
    <row r="773" spans="7:16" x14ac:dyDescent="0.25">
      <c r="G773" s="28"/>
      <c r="P773" s="25"/>
    </row>
    <row r="774" spans="7:16" x14ac:dyDescent="0.25">
      <c r="G774" s="28"/>
      <c r="P774" s="25"/>
    </row>
    <row r="775" spans="7:16" x14ac:dyDescent="0.25">
      <c r="G775" s="28"/>
      <c r="P775" s="25"/>
    </row>
    <row r="776" spans="7:16" x14ac:dyDescent="0.25">
      <c r="G776" s="28"/>
      <c r="P776" s="25"/>
    </row>
    <row r="777" spans="7:16" x14ac:dyDescent="0.25">
      <c r="G777" s="28"/>
      <c r="P777" s="25"/>
    </row>
    <row r="778" spans="7:16" x14ac:dyDescent="0.25">
      <c r="G778" s="28"/>
      <c r="P778" s="25"/>
    </row>
    <row r="779" spans="7:16" x14ac:dyDescent="0.25">
      <c r="G779" s="28"/>
      <c r="P779" s="25"/>
    </row>
    <row r="780" spans="7:16" x14ac:dyDescent="0.25">
      <c r="G780" s="28"/>
      <c r="P780" s="25"/>
    </row>
    <row r="781" spans="7:16" x14ac:dyDescent="0.25">
      <c r="G781" s="28"/>
      <c r="P781" s="25"/>
    </row>
    <row r="782" spans="7:16" x14ac:dyDescent="0.25">
      <c r="G782" s="28"/>
      <c r="P782" s="25"/>
    </row>
    <row r="783" spans="7:16" x14ac:dyDescent="0.25">
      <c r="G783" s="28"/>
      <c r="P783" s="25"/>
    </row>
    <row r="784" spans="7:16" x14ac:dyDescent="0.25">
      <c r="G784" s="28"/>
      <c r="P784" s="25"/>
    </row>
    <row r="785" spans="7:16" x14ac:dyDescent="0.25">
      <c r="G785" s="28"/>
      <c r="P785" s="25"/>
    </row>
    <row r="786" spans="7:16" x14ac:dyDescent="0.25">
      <c r="G786" s="28"/>
      <c r="P786" s="25"/>
    </row>
    <row r="787" spans="7:16" x14ac:dyDescent="0.25">
      <c r="G787" s="28"/>
      <c r="P787" s="25"/>
    </row>
    <row r="788" spans="7:16" x14ac:dyDescent="0.25">
      <c r="G788" s="28"/>
      <c r="P788" s="25"/>
    </row>
    <row r="789" spans="7:16" x14ac:dyDescent="0.25">
      <c r="G789" s="28"/>
      <c r="P789" s="25"/>
    </row>
    <row r="790" spans="7:16" x14ac:dyDescent="0.25">
      <c r="G790" s="28"/>
      <c r="P790" s="25"/>
    </row>
    <row r="791" spans="7:16" x14ac:dyDescent="0.25">
      <c r="G791" s="28"/>
      <c r="P791" s="25"/>
    </row>
    <row r="792" spans="7:16" x14ac:dyDescent="0.25">
      <c r="G792" s="28"/>
      <c r="P792" s="25"/>
    </row>
    <row r="793" spans="7:16" x14ac:dyDescent="0.25">
      <c r="G793" s="28"/>
      <c r="P793" s="25"/>
    </row>
    <row r="794" spans="7:16" x14ac:dyDescent="0.25">
      <c r="G794" s="28"/>
      <c r="P794" s="25"/>
    </row>
    <row r="795" spans="7:16" x14ac:dyDescent="0.25">
      <c r="G795" s="28"/>
      <c r="P795" s="25"/>
    </row>
    <row r="796" spans="7:16" x14ac:dyDescent="0.25">
      <c r="G796" s="28"/>
      <c r="P796" s="25"/>
    </row>
    <row r="797" spans="7:16" x14ac:dyDescent="0.25">
      <c r="G797" s="28"/>
      <c r="P797" s="25"/>
    </row>
    <row r="798" spans="7:16" x14ac:dyDescent="0.25">
      <c r="G798" s="28"/>
      <c r="P798" s="25"/>
    </row>
    <row r="799" spans="7:16" x14ac:dyDescent="0.25">
      <c r="G799" s="28"/>
      <c r="P799" s="25"/>
    </row>
    <row r="800" spans="7:16" x14ac:dyDescent="0.25">
      <c r="G800" s="28"/>
      <c r="P800" s="25"/>
    </row>
    <row r="801" spans="7:16" x14ac:dyDescent="0.25">
      <c r="G801" s="28"/>
      <c r="P801" s="25"/>
    </row>
    <row r="802" spans="7:16" x14ac:dyDescent="0.25">
      <c r="G802" s="28"/>
      <c r="P802" s="25"/>
    </row>
    <row r="803" spans="7:16" x14ac:dyDescent="0.25">
      <c r="G803" s="28"/>
      <c r="P803" s="25"/>
    </row>
    <row r="804" spans="7:16" x14ac:dyDescent="0.25">
      <c r="G804" s="28"/>
      <c r="P804" s="25"/>
    </row>
    <row r="805" spans="7:16" x14ac:dyDescent="0.25">
      <c r="G805" s="28"/>
      <c r="P805" s="25"/>
    </row>
    <row r="806" spans="7:16" x14ac:dyDescent="0.25">
      <c r="G806" s="28"/>
      <c r="P806" s="25"/>
    </row>
    <row r="807" spans="7:16" x14ac:dyDescent="0.25">
      <c r="G807" s="28"/>
      <c r="P807" s="25"/>
    </row>
    <row r="808" spans="7:16" x14ac:dyDescent="0.25">
      <c r="G808" s="28"/>
      <c r="P808" s="25"/>
    </row>
    <row r="809" spans="7:16" x14ac:dyDescent="0.25">
      <c r="G809" s="28"/>
      <c r="P809" s="25"/>
    </row>
    <row r="810" spans="7:16" x14ac:dyDescent="0.25">
      <c r="G810" s="28"/>
      <c r="P810" s="25"/>
    </row>
    <row r="811" spans="7:16" x14ac:dyDescent="0.25">
      <c r="G811" s="28"/>
      <c r="P811" s="25"/>
    </row>
    <row r="812" spans="7:16" x14ac:dyDescent="0.25">
      <c r="G812" s="28"/>
      <c r="P812" s="25"/>
    </row>
    <row r="813" spans="7:16" x14ac:dyDescent="0.25">
      <c r="G813" s="28"/>
      <c r="P813" s="25"/>
    </row>
    <row r="814" spans="7:16" x14ac:dyDescent="0.25">
      <c r="G814" s="28"/>
      <c r="P814" s="25"/>
    </row>
    <row r="815" spans="7:16" x14ac:dyDescent="0.25">
      <c r="G815" s="28"/>
      <c r="P815" s="25"/>
    </row>
    <row r="816" spans="7:16" x14ac:dyDescent="0.25">
      <c r="G816" s="28"/>
      <c r="P816" s="25"/>
    </row>
    <row r="817" spans="7:16" x14ac:dyDescent="0.25">
      <c r="G817" s="28"/>
      <c r="P817" s="25"/>
    </row>
    <row r="818" spans="7:16" x14ac:dyDescent="0.25">
      <c r="G818" s="28"/>
      <c r="P818" s="25"/>
    </row>
    <row r="819" spans="7:16" x14ac:dyDescent="0.25">
      <c r="G819" s="28"/>
      <c r="P819" s="25"/>
    </row>
    <row r="820" spans="7:16" x14ac:dyDescent="0.25">
      <c r="G820" s="28"/>
      <c r="P820" s="25"/>
    </row>
    <row r="821" spans="7:16" x14ac:dyDescent="0.25">
      <c r="G821" s="28"/>
      <c r="P821" s="25"/>
    </row>
    <row r="822" spans="7:16" x14ac:dyDescent="0.25">
      <c r="G822" s="28"/>
      <c r="P822" s="25"/>
    </row>
    <row r="823" spans="7:16" x14ac:dyDescent="0.25">
      <c r="G823" s="28"/>
      <c r="P823" s="25"/>
    </row>
    <row r="824" spans="7:16" x14ac:dyDescent="0.25">
      <c r="G824" s="28"/>
      <c r="P824" s="25"/>
    </row>
    <row r="825" spans="7:16" x14ac:dyDescent="0.25">
      <c r="G825" s="28"/>
      <c r="P825" s="25"/>
    </row>
    <row r="826" spans="7:16" x14ac:dyDescent="0.25">
      <c r="G826" s="28"/>
      <c r="P826" s="25"/>
    </row>
    <row r="827" spans="7:16" x14ac:dyDescent="0.25">
      <c r="G827" s="28"/>
      <c r="P827" s="25"/>
    </row>
    <row r="828" spans="7:16" x14ac:dyDescent="0.25">
      <c r="G828" s="28"/>
      <c r="P828" s="25"/>
    </row>
    <row r="829" spans="7:16" x14ac:dyDescent="0.25">
      <c r="G829" s="28"/>
      <c r="P829" s="25"/>
    </row>
    <row r="830" spans="7:16" x14ac:dyDescent="0.25">
      <c r="G830" s="28"/>
      <c r="P830" s="25"/>
    </row>
    <row r="831" spans="7:16" x14ac:dyDescent="0.25">
      <c r="G831" s="28"/>
      <c r="P831" s="25"/>
    </row>
    <row r="832" spans="7:16" x14ac:dyDescent="0.25">
      <c r="G832" s="28"/>
      <c r="P832" s="25"/>
    </row>
    <row r="833" spans="7:16" x14ac:dyDescent="0.25">
      <c r="G833" s="28"/>
      <c r="P833" s="25"/>
    </row>
    <row r="834" spans="7:16" x14ac:dyDescent="0.25">
      <c r="G834" s="28"/>
      <c r="P834" s="25"/>
    </row>
    <row r="835" spans="7:16" x14ac:dyDescent="0.25">
      <c r="G835" s="28"/>
      <c r="P835" s="25"/>
    </row>
    <row r="836" spans="7:16" x14ac:dyDescent="0.25">
      <c r="G836" s="28"/>
      <c r="P836" s="25"/>
    </row>
    <row r="837" spans="7:16" x14ac:dyDescent="0.25">
      <c r="G837" s="28"/>
      <c r="P837" s="25"/>
    </row>
    <row r="838" spans="7:16" x14ac:dyDescent="0.25">
      <c r="G838" s="28"/>
      <c r="P838" s="25"/>
    </row>
    <row r="839" spans="7:16" x14ac:dyDescent="0.25">
      <c r="G839" s="28"/>
      <c r="P839" s="25"/>
    </row>
    <row r="840" spans="7:16" x14ac:dyDescent="0.25">
      <c r="G840" s="28"/>
      <c r="P840" s="25"/>
    </row>
    <row r="841" spans="7:16" x14ac:dyDescent="0.25">
      <c r="G841" s="28"/>
      <c r="P841" s="25"/>
    </row>
    <row r="842" spans="7:16" x14ac:dyDescent="0.25">
      <c r="G842" s="28"/>
      <c r="P842" s="25"/>
    </row>
    <row r="843" spans="7:16" x14ac:dyDescent="0.25">
      <c r="G843" s="28"/>
      <c r="P843" s="25"/>
    </row>
    <row r="844" spans="7:16" x14ac:dyDescent="0.25">
      <c r="G844" s="28"/>
      <c r="P844" s="25"/>
    </row>
    <row r="845" spans="7:16" x14ac:dyDescent="0.25">
      <c r="G845" s="28"/>
      <c r="P845" s="25"/>
    </row>
    <row r="846" spans="7:16" x14ac:dyDescent="0.25">
      <c r="G846" s="28"/>
      <c r="P846" s="25"/>
    </row>
    <row r="847" spans="7:16" x14ac:dyDescent="0.25">
      <c r="G847" s="28"/>
      <c r="P847" s="25"/>
    </row>
    <row r="848" spans="7:16" x14ac:dyDescent="0.25">
      <c r="G848" s="28"/>
      <c r="P848" s="25"/>
    </row>
    <row r="849" spans="7:16" x14ac:dyDescent="0.25">
      <c r="G849" s="28"/>
      <c r="P849" s="25"/>
    </row>
    <row r="850" spans="7:16" x14ac:dyDescent="0.25">
      <c r="G850" s="28"/>
      <c r="P850" s="25"/>
    </row>
    <row r="851" spans="7:16" x14ac:dyDescent="0.25">
      <c r="G851" s="28"/>
      <c r="P851" s="25"/>
    </row>
    <row r="852" spans="7:16" x14ac:dyDescent="0.25">
      <c r="G852" s="28"/>
      <c r="P852" s="25"/>
    </row>
    <row r="853" spans="7:16" x14ac:dyDescent="0.25">
      <c r="G853" s="28"/>
      <c r="P853" s="25"/>
    </row>
    <row r="854" spans="7:16" x14ac:dyDescent="0.25">
      <c r="G854" s="28"/>
      <c r="P854" s="25"/>
    </row>
    <row r="855" spans="7:16" x14ac:dyDescent="0.25">
      <c r="G855" s="28"/>
      <c r="P855" s="25"/>
    </row>
    <row r="856" spans="7:16" x14ac:dyDescent="0.25">
      <c r="G856" s="28"/>
      <c r="P856" s="25"/>
    </row>
    <row r="857" spans="7:16" x14ac:dyDescent="0.25">
      <c r="G857" s="28"/>
      <c r="P857" s="25"/>
    </row>
    <row r="858" spans="7:16" x14ac:dyDescent="0.25">
      <c r="G858" s="28"/>
      <c r="P858" s="25"/>
    </row>
    <row r="859" spans="7:16" x14ac:dyDescent="0.25">
      <c r="G859" s="28"/>
      <c r="P859" s="25"/>
    </row>
    <row r="860" spans="7:16" x14ac:dyDescent="0.25">
      <c r="G860" s="28"/>
      <c r="P860" s="25"/>
    </row>
    <row r="861" spans="7:16" x14ac:dyDescent="0.25">
      <c r="G861" s="28"/>
      <c r="P861" s="25"/>
    </row>
    <row r="862" spans="7:16" x14ac:dyDescent="0.25">
      <c r="G862" s="28"/>
      <c r="P862" s="25"/>
    </row>
    <row r="863" spans="7:16" x14ac:dyDescent="0.25">
      <c r="G863" s="28"/>
      <c r="P863" s="25"/>
    </row>
    <row r="864" spans="7:16" x14ac:dyDescent="0.25">
      <c r="G864" s="28"/>
      <c r="P864" s="25"/>
    </row>
    <row r="865" spans="7:16" x14ac:dyDescent="0.25">
      <c r="G865" s="28"/>
      <c r="P865" s="25"/>
    </row>
    <row r="866" spans="7:16" x14ac:dyDescent="0.25">
      <c r="G866" s="28"/>
      <c r="P866" s="25"/>
    </row>
    <row r="867" spans="7:16" x14ac:dyDescent="0.25">
      <c r="G867" s="28"/>
      <c r="P867" s="25"/>
    </row>
    <row r="868" spans="7:16" x14ac:dyDescent="0.25">
      <c r="G868" s="28"/>
      <c r="P868" s="25"/>
    </row>
    <row r="869" spans="7:16" x14ac:dyDescent="0.25">
      <c r="G869" s="28"/>
      <c r="P869" s="25"/>
    </row>
    <row r="870" spans="7:16" x14ac:dyDescent="0.25">
      <c r="G870" s="28"/>
      <c r="P870" s="25"/>
    </row>
    <row r="871" spans="7:16" x14ac:dyDescent="0.25">
      <c r="G871" s="28"/>
      <c r="P871" s="25"/>
    </row>
    <row r="872" spans="7:16" x14ac:dyDescent="0.25">
      <c r="G872" s="28"/>
      <c r="P872" s="25"/>
    </row>
    <row r="873" spans="7:16" x14ac:dyDescent="0.25">
      <c r="G873" s="28"/>
      <c r="P873" s="25"/>
    </row>
    <row r="874" spans="7:16" x14ac:dyDescent="0.25">
      <c r="G874" s="28"/>
      <c r="P874" s="25"/>
    </row>
    <row r="875" spans="7:16" x14ac:dyDescent="0.25">
      <c r="G875" s="28"/>
      <c r="P875" s="25"/>
    </row>
    <row r="876" spans="7:16" x14ac:dyDescent="0.25">
      <c r="G876" s="28"/>
      <c r="P876" s="25"/>
    </row>
    <row r="877" spans="7:16" x14ac:dyDescent="0.25">
      <c r="G877" s="28"/>
      <c r="P877" s="25"/>
    </row>
    <row r="878" spans="7:16" x14ac:dyDescent="0.25">
      <c r="G878" s="28"/>
      <c r="P878" s="25"/>
    </row>
    <row r="879" spans="7:16" x14ac:dyDescent="0.25">
      <c r="G879" s="28"/>
      <c r="P879" s="25"/>
    </row>
    <row r="880" spans="7:16" x14ac:dyDescent="0.25">
      <c r="G880" s="28"/>
      <c r="P880" s="25"/>
    </row>
    <row r="881" spans="7:16" x14ac:dyDescent="0.25">
      <c r="G881" s="28"/>
      <c r="P881" s="25"/>
    </row>
    <row r="882" spans="7:16" x14ac:dyDescent="0.25">
      <c r="G882" s="28"/>
      <c r="P882" s="25"/>
    </row>
    <row r="883" spans="7:16" x14ac:dyDescent="0.25">
      <c r="G883" s="28"/>
      <c r="P883" s="25"/>
    </row>
    <row r="884" spans="7:16" x14ac:dyDescent="0.25">
      <c r="G884" s="28"/>
      <c r="P884" s="25"/>
    </row>
    <row r="885" spans="7:16" x14ac:dyDescent="0.25">
      <c r="G885" s="28"/>
      <c r="P885" s="25"/>
    </row>
    <row r="886" spans="7:16" x14ac:dyDescent="0.25">
      <c r="G886" s="28"/>
      <c r="P886" s="25"/>
    </row>
    <row r="887" spans="7:16" x14ac:dyDescent="0.25">
      <c r="G887" s="28"/>
      <c r="P887" s="25"/>
    </row>
    <row r="888" spans="7:16" x14ac:dyDescent="0.25">
      <c r="G888" s="28"/>
      <c r="P888" s="25"/>
    </row>
    <row r="889" spans="7:16" x14ac:dyDescent="0.25">
      <c r="G889" s="28"/>
      <c r="P889" s="25"/>
    </row>
    <row r="890" spans="7:16" x14ac:dyDescent="0.25">
      <c r="G890" s="28"/>
      <c r="P890" s="25"/>
    </row>
    <row r="891" spans="7:16" x14ac:dyDescent="0.25">
      <c r="G891" s="28"/>
      <c r="P891" s="25"/>
    </row>
    <row r="892" spans="7:16" x14ac:dyDescent="0.25">
      <c r="G892" s="28"/>
      <c r="P892" s="25"/>
    </row>
    <row r="893" spans="7:16" x14ac:dyDescent="0.25">
      <c r="G893" s="28"/>
      <c r="P893" s="25"/>
    </row>
    <row r="894" spans="7:16" x14ac:dyDescent="0.25">
      <c r="G894" s="28"/>
      <c r="P894" s="25"/>
    </row>
    <row r="895" spans="7:16" x14ac:dyDescent="0.25">
      <c r="G895" s="28"/>
      <c r="P895" s="25"/>
    </row>
    <row r="896" spans="7:16" x14ac:dyDescent="0.25">
      <c r="G896" s="28"/>
      <c r="P896" s="25"/>
    </row>
    <row r="897" spans="7:16" x14ac:dyDescent="0.25">
      <c r="G897" s="28"/>
      <c r="P897" s="25"/>
    </row>
    <row r="898" spans="7:16" x14ac:dyDescent="0.25">
      <c r="G898" s="28"/>
      <c r="P898" s="25"/>
    </row>
    <row r="899" spans="7:16" x14ac:dyDescent="0.25">
      <c r="G899" s="28"/>
      <c r="P899" s="25"/>
    </row>
    <row r="900" spans="7:16" x14ac:dyDescent="0.25">
      <c r="G900" s="28"/>
      <c r="P900" s="25"/>
    </row>
    <row r="901" spans="7:16" x14ac:dyDescent="0.25">
      <c r="G901" s="28"/>
      <c r="P901" s="25"/>
    </row>
    <row r="902" spans="7:16" x14ac:dyDescent="0.25">
      <c r="G902" s="28"/>
      <c r="P902" s="25"/>
    </row>
    <row r="903" spans="7:16" x14ac:dyDescent="0.25">
      <c r="G903" s="28"/>
      <c r="P903" s="25"/>
    </row>
    <row r="904" spans="7:16" x14ac:dyDescent="0.25">
      <c r="G904" s="28"/>
      <c r="P904" s="25"/>
    </row>
    <row r="905" spans="7:16" x14ac:dyDescent="0.25">
      <c r="G905" s="28"/>
      <c r="P905" s="25"/>
    </row>
    <row r="906" spans="7:16" x14ac:dyDescent="0.25">
      <c r="G906" s="28"/>
      <c r="P906" s="25"/>
    </row>
    <row r="907" spans="7:16" x14ac:dyDescent="0.25">
      <c r="G907" s="28"/>
      <c r="P907" s="25"/>
    </row>
    <row r="908" spans="7:16" x14ac:dyDescent="0.25">
      <c r="G908" s="28"/>
      <c r="P908" s="25"/>
    </row>
    <row r="909" spans="7:16" x14ac:dyDescent="0.25">
      <c r="G909" s="28"/>
      <c r="P909" s="25"/>
    </row>
    <row r="910" spans="7:16" x14ac:dyDescent="0.25">
      <c r="G910" s="28"/>
      <c r="P910" s="25"/>
    </row>
    <row r="911" spans="7:16" x14ac:dyDescent="0.25">
      <c r="G911" s="28"/>
      <c r="P911" s="25"/>
    </row>
    <row r="912" spans="7:16" x14ac:dyDescent="0.25">
      <c r="G912" s="28"/>
      <c r="P912" s="25"/>
    </row>
    <row r="913" spans="7:16" x14ac:dyDescent="0.25">
      <c r="G913" s="28"/>
      <c r="P913" s="25"/>
    </row>
    <row r="914" spans="7:16" x14ac:dyDescent="0.25">
      <c r="G914" s="28"/>
      <c r="P914" s="25"/>
    </row>
    <row r="915" spans="7:16" x14ac:dyDescent="0.25">
      <c r="G915" s="28"/>
      <c r="P915" s="25"/>
    </row>
    <row r="916" spans="7:16" x14ac:dyDescent="0.25">
      <c r="G916" s="28"/>
      <c r="P916" s="25"/>
    </row>
    <row r="917" spans="7:16" x14ac:dyDescent="0.25">
      <c r="G917" s="28"/>
      <c r="P917" s="25"/>
    </row>
    <row r="918" spans="7:16" x14ac:dyDescent="0.25">
      <c r="G918" s="28"/>
      <c r="P918" s="25"/>
    </row>
    <row r="919" spans="7:16" x14ac:dyDescent="0.25">
      <c r="G919" s="28"/>
      <c r="P919" s="25"/>
    </row>
    <row r="920" spans="7:16" x14ac:dyDescent="0.25">
      <c r="G920" s="28"/>
      <c r="P920" s="25"/>
    </row>
    <row r="921" spans="7:16" x14ac:dyDescent="0.25">
      <c r="G921" s="28"/>
      <c r="P921" s="25"/>
    </row>
    <row r="922" spans="7:16" x14ac:dyDescent="0.25">
      <c r="G922" s="28"/>
      <c r="P922" s="25"/>
    </row>
    <row r="923" spans="7:16" x14ac:dyDescent="0.25">
      <c r="G923" s="28"/>
      <c r="P923" s="25"/>
    </row>
    <row r="924" spans="7:16" x14ac:dyDescent="0.25">
      <c r="G924" s="28"/>
      <c r="P924" s="25"/>
    </row>
    <row r="925" spans="7:16" x14ac:dyDescent="0.25">
      <c r="G925" s="28"/>
      <c r="P925" s="25"/>
    </row>
    <row r="926" spans="7:16" x14ac:dyDescent="0.25">
      <c r="G926" s="28"/>
      <c r="P926" s="25"/>
    </row>
    <row r="927" spans="7:16" x14ac:dyDescent="0.25">
      <c r="G927" s="28"/>
      <c r="P927" s="25"/>
    </row>
    <row r="928" spans="7:16" x14ac:dyDescent="0.25">
      <c r="G928" s="28"/>
      <c r="P928" s="25"/>
    </row>
    <row r="929" spans="7:16" x14ac:dyDescent="0.25">
      <c r="G929" s="28"/>
      <c r="P929" s="25"/>
    </row>
    <row r="930" spans="7:16" x14ac:dyDescent="0.25">
      <c r="G930" s="28"/>
      <c r="P930" s="25"/>
    </row>
    <row r="931" spans="7:16" x14ac:dyDescent="0.25">
      <c r="G931" s="28"/>
      <c r="P931" s="25"/>
    </row>
    <row r="932" spans="7:16" x14ac:dyDescent="0.25">
      <c r="G932" s="28"/>
      <c r="P932" s="25"/>
    </row>
    <row r="933" spans="7:16" x14ac:dyDescent="0.25">
      <c r="G933" s="28"/>
      <c r="P933" s="25"/>
    </row>
    <row r="934" spans="7:16" x14ac:dyDescent="0.25">
      <c r="G934" s="28"/>
      <c r="P934" s="25"/>
    </row>
    <row r="935" spans="7:16" x14ac:dyDescent="0.25">
      <c r="G935" s="28"/>
      <c r="P935" s="25"/>
    </row>
    <row r="936" spans="7:16" x14ac:dyDescent="0.25">
      <c r="G936" s="28"/>
      <c r="P936" s="25"/>
    </row>
    <row r="937" spans="7:16" x14ac:dyDescent="0.25">
      <c r="G937" s="28"/>
      <c r="P937" s="25"/>
    </row>
    <row r="938" spans="7:16" x14ac:dyDescent="0.25">
      <c r="G938" s="28"/>
      <c r="P938" s="25"/>
    </row>
    <row r="939" spans="7:16" x14ac:dyDescent="0.25">
      <c r="G939" s="28"/>
      <c r="P939" s="25"/>
    </row>
    <row r="940" spans="7:16" x14ac:dyDescent="0.25">
      <c r="G940" s="28"/>
      <c r="P940" s="25"/>
    </row>
    <row r="941" spans="7:16" x14ac:dyDescent="0.25">
      <c r="G941" s="28"/>
      <c r="P941" s="25"/>
    </row>
    <row r="942" spans="7:16" x14ac:dyDescent="0.25">
      <c r="G942" s="28"/>
      <c r="P942" s="25"/>
    </row>
    <row r="943" spans="7:16" x14ac:dyDescent="0.25">
      <c r="G943" s="28"/>
      <c r="P943" s="25"/>
    </row>
    <row r="944" spans="7:16" x14ac:dyDescent="0.25">
      <c r="G944" s="28"/>
      <c r="P944" s="25"/>
    </row>
    <row r="945" spans="7:16" x14ac:dyDescent="0.25">
      <c r="G945" s="28"/>
      <c r="P945" s="25"/>
    </row>
    <row r="946" spans="7:16" x14ac:dyDescent="0.25">
      <c r="G946" s="28"/>
      <c r="P946" s="25"/>
    </row>
    <row r="947" spans="7:16" x14ac:dyDescent="0.25">
      <c r="G947" s="28"/>
      <c r="P947" s="25"/>
    </row>
    <row r="948" spans="7:16" x14ac:dyDescent="0.25">
      <c r="G948" s="28"/>
      <c r="P948" s="25"/>
    </row>
    <row r="949" spans="7:16" x14ac:dyDescent="0.25">
      <c r="G949" s="28"/>
      <c r="P949" s="25"/>
    </row>
    <row r="950" spans="7:16" x14ac:dyDescent="0.25">
      <c r="G950" s="28"/>
      <c r="P950" s="25"/>
    </row>
    <row r="951" spans="7:16" x14ac:dyDescent="0.25">
      <c r="G951" s="28"/>
      <c r="P951" s="25"/>
    </row>
    <row r="952" spans="7:16" x14ac:dyDescent="0.25">
      <c r="G952" s="28"/>
      <c r="P952" s="25"/>
    </row>
    <row r="953" spans="7:16" x14ac:dyDescent="0.25">
      <c r="G953" s="28"/>
      <c r="P953" s="25"/>
    </row>
    <row r="954" spans="7:16" x14ac:dyDescent="0.25">
      <c r="G954" s="28"/>
      <c r="P954" s="25"/>
    </row>
    <row r="955" spans="7:16" x14ac:dyDescent="0.25">
      <c r="G955" s="28"/>
      <c r="P955" s="25"/>
    </row>
    <row r="956" spans="7:16" x14ac:dyDescent="0.25">
      <c r="G956" s="28"/>
      <c r="P956" s="25"/>
    </row>
    <row r="957" spans="7:16" x14ac:dyDescent="0.25">
      <c r="G957" s="28"/>
      <c r="P957" s="25"/>
    </row>
    <row r="958" spans="7:16" x14ac:dyDescent="0.25">
      <c r="G958" s="28"/>
      <c r="P958" s="25"/>
    </row>
    <row r="959" spans="7:16" x14ac:dyDescent="0.25">
      <c r="G959" s="28"/>
      <c r="P959" s="25"/>
    </row>
    <row r="960" spans="7:16" x14ac:dyDescent="0.25">
      <c r="G960" s="28"/>
      <c r="P960" s="25"/>
    </row>
    <row r="961" spans="7:16" x14ac:dyDescent="0.25">
      <c r="G961" s="28"/>
      <c r="P961" s="25"/>
    </row>
    <row r="962" spans="7:16" x14ac:dyDescent="0.25">
      <c r="G962" s="28"/>
      <c r="P962" s="25"/>
    </row>
    <row r="963" spans="7:16" x14ac:dyDescent="0.25">
      <c r="G963" s="28"/>
      <c r="P963" s="25"/>
    </row>
    <row r="964" spans="7:16" x14ac:dyDescent="0.25">
      <c r="G964" s="28"/>
      <c r="P964" s="25"/>
    </row>
    <row r="965" spans="7:16" x14ac:dyDescent="0.25">
      <c r="G965" s="28"/>
      <c r="P965" s="25"/>
    </row>
    <row r="966" spans="7:16" x14ac:dyDescent="0.25">
      <c r="G966" s="28"/>
      <c r="P966" s="25"/>
    </row>
    <row r="967" spans="7:16" x14ac:dyDescent="0.25">
      <c r="G967" s="28"/>
      <c r="P967" s="25"/>
    </row>
    <row r="968" spans="7:16" x14ac:dyDescent="0.25">
      <c r="G968" s="28"/>
      <c r="P968" s="25"/>
    </row>
    <row r="969" spans="7:16" x14ac:dyDescent="0.25">
      <c r="G969" s="28"/>
      <c r="P969" s="25"/>
    </row>
    <row r="970" spans="7:16" x14ac:dyDescent="0.25">
      <c r="G970" s="28"/>
      <c r="P970" s="25"/>
    </row>
    <row r="971" spans="7:16" x14ac:dyDescent="0.25">
      <c r="G971" s="28"/>
      <c r="P971" s="25"/>
    </row>
    <row r="972" spans="7:16" x14ac:dyDescent="0.25">
      <c r="G972" s="28"/>
      <c r="P972" s="25"/>
    </row>
    <row r="973" spans="7:16" x14ac:dyDescent="0.25">
      <c r="G973" s="28"/>
      <c r="P973" s="25"/>
    </row>
    <row r="974" spans="7:16" x14ac:dyDescent="0.25">
      <c r="G974" s="28"/>
      <c r="P974" s="25"/>
    </row>
    <row r="975" spans="7:16" x14ac:dyDescent="0.25">
      <c r="G975" s="28"/>
      <c r="P975" s="25"/>
    </row>
    <row r="976" spans="7:16" x14ac:dyDescent="0.25">
      <c r="G976" s="28"/>
      <c r="P976" s="25"/>
    </row>
    <row r="977" spans="7:16" x14ac:dyDescent="0.25">
      <c r="G977" s="28"/>
      <c r="P977" s="25"/>
    </row>
    <row r="978" spans="7:16" x14ac:dyDescent="0.25">
      <c r="G978" s="28"/>
      <c r="P978" s="25"/>
    </row>
    <row r="979" spans="7:16" x14ac:dyDescent="0.25">
      <c r="G979" s="28"/>
      <c r="P979" s="25"/>
    </row>
    <row r="980" spans="7:16" x14ac:dyDescent="0.25">
      <c r="G980" s="28"/>
      <c r="P980" s="25"/>
    </row>
    <row r="981" spans="7:16" x14ac:dyDescent="0.25">
      <c r="G981" s="28"/>
      <c r="P981" s="25"/>
    </row>
    <row r="982" spans="7:16" x14ac:dyDescent="0.25">
      <c r="G982" s="28"/>
      <c r="P982" s="25"/>
    </row>
    <row r="983" spans="7:16" x14ac:dyDescent="0.25">
      <c r="G983" s="28"/>
      <c r="P983" s="25"/>
    </row>
    <row r="984" spans="7:16" x14ac:dyDescent="0.25">
      <c r="G984" s="28"/>
      <c r="P984" s="25"/>
    </row>
    <row r="985" spans="7:16" x14ac:dyDescent="0.25">
      <c r="G985" s="28"/>
      <c r="P985" s="25"/>
    </row>
    <row r="986" spans="7:16" x14ac:dyDescent="0.25">
      <c r="G986" s="28"/>
      <c r="P986" s="25"/>
    </row>
    <row r="987" spans="7:16" x14ac:dyDescent="0.25">
      <c r="G987" s="28"/>
      <c r="P987" s="25"/>
    </row>
    <row r="988" spans="7:16" x14ac:dyDescent="0.25">
      <c r="G988" s="28"/>
      <c r="P988" s="25"/>
    </row>
    <row r="989" spans="7:16" x14ac:dyDescent="0.25">
      <c r="G989" s="28"/>
      <c r="P989" s="25"/>
    </row>
    <row r="990" spans="7:16" x14ac:dyDescent="0.25">
      <c r="G990" s="28"/>
      <c r="P990" s="25"/>
    </row>
    <row r="991" spans="7:16" x14ac:dyDescent="0.25">
      <c r="G991" s="28"/>
      <c r="P991" s="25"/>
    </row>
    <row r="992" spans="7:16" x14ac:dyDescent="0.25">
      <c r="G992" s="28"/>
      <c r="P992" s="25"/>
    </row>
    <row r="993" spans="7:16" x14ac:dyDescent="0.25">
      <c r="G993" s="28"/>
      <c r="P993" s="25"/>
    </row>
    <row r="994" spans="7:16" x14ac:dyDescent="0.25">
      <c r="G994" s="28"/>
      <c r="P994" s="25"/>
    </row>
    <row r="995" spans="7:16" x14ac:dyDescent="0.25">
      <c r="G995" s="28"/>
      <c r="P995" s="25"/>
    </row>
    <row r="996" spans="7:16" x14ac:dyDescent="0.25">
      <c r="G996" s="28"/>
      <c r="P996" s="25"/>
    </row>
    <row r="997" spans="7:16" x14ac:dyDescent="0.25">
      <c r="G997" s="28"/>
      <c r="P997" s="25"/>
    </row>
    <row r="998" spans="7:16" x14ac:dyDescent="0.25">
      <c r="G998" s="28"/>
      <c r="P998" s="25"/>
    </row>
    <row r="999" spans="7:16" x14ac:dyDescent="0.25">
      <c r="G999" s="28"/>
      <c r="P999" s="25"/>
    </row>
    <row r="1000" spans="7:16" x14ac:dyDescent="0.25">
      <c r="G1000" s="28"/>
      <c r="P1000" s="25"/>
    </row>
    <row r="1001" spans="7:16" x14ac:dyDescent="0.25">
      <c r="G1001" s="28"/>
      <c r="P1001" s="25"/>
    </row>
    <row r="1002" spans="7:16" x14ac:dyDescent="0.25">
      <c r="G1002" s="28"/>
      <c r="P1002" s="25"/>
    </row>
    <row r="1003" spans="7:16" x14ac:dyDescent="0.25">
      <c r="G1003" s="28"/>
      <c r="P1003" s="25"/>
    </row>
    <row r="1004" spans="7:16" x14ac:dyDescent="0.25">
      <c r="G1004" s="28"/>
      <c r="P1004" s="25"/>
    </row>
    <row r="1005" spans="7:16" x14ac:dyDescent="0.25">
      <c r="G1005" s="28"/>
      <c r="P1005" s="25"/>
    </row>
    <row r="1006" spans="7:16" x14ac:dyDescent="0.25">
      <c r="G1006" s="28"/>
      <c r="P1006" s="25"/>
    </row>
    <row r="1007" spans="7:16" x14ac:dyDescent="0.25">
      <c r="G1007" s="28"/>
      <c r="P1007" s="25"/>
    </row>
    <row r="1008" spans="7:16" x14ac:dyDescent="0.25">
      <c r="G1008" s="28"/>
      <c r="P1008" s="25"/>
    </row>
    <row r="1009" spans="7:16" x14ac:dyDescent="0.25">
      <c r="G1009" s="28"/>
      <c r="P1009" s="25"/>
    </row>
    <row r="1010" spans="7:16" x14ac:dyDescent="0.25">
      <c r="G1010" s="28"/>
      <c r="P1010" s="25"/>
    </row>
    <row r="1011" spans="7:16" x14ac:dyDescent="0.25">
      <c r="G1011" s="28"/>
      <c r="P1011" s="25"/>
    </row>
    <row r="1012" spans="7:16" x14ac:dyDescent="0.25">
      <c r="G1012" s="28"/>
      <c r="P1012" s="25"/>
    </row>
    <row r="1013" spans="7:16" x14ac:dyDescent="0.25">
      <c r="G1013" s="28"/>
      <c r="P1013" s="25"/>
    </row>
    <row r="1014" spans="7:16" x14ac:dyDescent="0.25">
      <c r="G1014" s="28"/>
      <c r="P1014" s="25"/>
    </row>
    <row r="1015" spans="7:16" x14ac:dyDescent="0.25">
      <c r="G1015" s="28"/>
      <c r="P1015" s="25"/>
    </row>
    <row r="1016" spans="7:16" x14ac:dyDescent="0.25">
      <c r="G1016" s="28"/>
      <c r="P1016" s="25"/>
    </row>
    <row r="1017" spans="7:16" x14ac:dyDescent="0.25">
      <c r="G1017" s="28"/>
      <c r="P1017" s="25"/>
    </row>
    <row r="1018" spans="7:16" x14ac:dyDescent="0.25">
      <c r="G1018" s="28"/>
      <c r="P1018" s="25"/>
    </row>
    <row r="1019" spans="7:16" x14ac:dyDescent="0.25">
      <c r="G1019" s="28"/>
      <c r="P1019" s="25"/>
    </row>
    <row r="1020" spans="7:16" x14ac:dyDescent="0.25">
      <c r="G1020" s="28"/>
      <c r="P1020" s="25"/>
    </row>
    <row r="1021" spans="7:16" x14ac:dyDescent="0.25">
      <c r="G1021" s="28"/>
      <c r="P1021" s="25"/>
    </row>
    <row r="1022" spans="7:16" x14ac:dyDescent="0.25">
      <c r="G1022" s="28"/>
      <c r="P1022" s="25"/>
    </row>
    <row r="1023" spans="7:16" x14ac:dyDescent="0.25">
      <c r="G1023" s="28"/>
      <c r="P1023" s="25"/>
    </row>
    <row r="1024" spans="7:16" x14ac:dyDescent="0.25">
      <c r="G1024" s="28"/>
      <c r="P1024" s="25"/>
    </row>
    <row r="1025" spans="7:16" x14ac:dyDescent="0.25">
      <c r="G1025" s="28"/>
      <c r="P1025" s="25"/>
    </row>
    <row r="1026" spans="7:16" x14ac:dyDescent="0.25">
      <c r="G1026" s="28"/>
      <c r="P1026" s="25"/>
    </row>
    <row r="1027" spans="7:16" x14ac:dyDescent="0.25">
      <c r="G1027" s="28"/>
      <c r="P1027" s="25"/>
    </row>
    <row r="1028" spans="7:16" x14ac:dyDescent="0.25">
      <c r="G1028" s="28"/>
      <c r="P1028" s="25"/>
    </row>
    <row r="1029" spans="7:16" x14ac:dyDescent="0.25">
      <c r="G1029" s="28"/>
      <c r="P1029" s="25"/>
    </row>
    <row r="1030" spans="7:16" x14ac:dyDescent="0.25">
      <c r="G1030" s="28"/>
      <c r="P1030" s="25"/>
    </row>
    <row r="1031" spans="7:16" x14ac:dyDescent="0.25">
      <c r="G1031" s="28"/>
      <c r="P1031" s="25"/>
    </row>
    <row r="1032" spans="7:16" x14ac:dyDescent="0.25">
      <c r="G1032" s="28"/>
      <c r="P1032" s="25"/>
    </row>
    <row r="1033" spans="7:16" x14ac:dyDescent="0.25">
      <c r="G1033" s="28"/>
      <c r="P1033" s="25"/>
    </row>
    <row r="1034" spans="7:16" x14ac:dyDescent="0.25">
      <c r="G1034" s="28"/>
      <c r="P1034" s="25"/>
    </row>
    <row r="1035" spans="7:16" x14ac:dyDescent="0.25">
      <c r="G1035" s="28"/>
      <c r="P1035" s="25"/>
    </row>
    <row r="1036" spans="7:16" x14ac:dyDescent="0.25">
      <c r="G1036" s="28"/>
      <c r="P1036" s="25"/>
    </row>
    <row r="1037" spans="7:16" x14ac:dyDescent="0.25">
      <c r="G1037" s="28"/>
      <c r="P1037" s="25"/>
    </row>
    <row r="1038" spans="7:16" x14ac:dyDescent="0.25">
      <c r="G1038" s="28"/>
      <c r="P1038" s="25"/>
    </row>
    <row r="1039" spans="7:16" x14ac:dyDescent="0.25">
      <c r="G1039" s="28"/>
      <c r="P1039" s="25"/>
    </row>
    <row r="1040" spans="7:16" x14ac:dyDescent="0.25">
      <c r="G1040" s="28"/>
      <c r="P1040" s="25"/>
    </row>
    <row r="1041" spans="7:16" x14ac:dyDescent="0.25">
      <c r="G1041" s="28"/>
      <c r="P1041" s="25"/>
    </row>
    <row r="1042" spans="7:16" x14ac:dyDescent="0.25">
      <c r="G1042" s="28"/>
      <c r="P1042" s="25"/>
    </row>
    <row r="1043" spans="7:16" x14ac:dyDescent="0.25">
      <c r="G1043" s="28"/>
      <c r="P1043" s="25"/>
    </row>
    <row r="1044" spans="7:16" x14ac:dyDescent="0.25">
      <c r="G1044" s="28"/>
      <c r="P1044" s="25"/>
    </row>
    <row r="1045" spans="7:16" x14ac:dyDescent="0.25">
      <c r="G1045" s="28"/>
      <c r="P1045" s="25"/>
    </row>
    <row r="1046" spans="7:16" x14ac:dyDescent="0.25">
      <c r="G1046" s="28"/>
      <c r="P1046" s="25"/>
    </row>
    <row r="1047" spans="7:16" x14ac:dyDescent="0.25">
      <c r="G1047" s="28"/>
      <c r="P1047" s="25"/>
    </row>
    <row r="1048" spans="7:16" x14ac:dyDescent="0.25">
      <c r="G1048" s="28"/>
      <c r="P1048" s="25"/>
    </row>
    <row r="1049" spans="7:16" x14ac:dyDescent="0.25">
      <c r="G1049" s="28"/>
      <c r="P1049" s="25"/>
    </row>
    <row r="1050" spans="7:16" x14ac:dyDescent="0.25">
      <c r="G1050" s="28"/>
      <c r="P1050" s="25"/>
    </row>
    <row r="1051" spans="7:16" x14ac:dyDescent="0.25">
      <c r="G1051" s="28"/>
      <c r="P1051" s="25"/>
    </row>
    <row r="1052" spans="7:16" x14ac:dyDescent="0.25">
      <c r="G1052" s="28"/>
      <c r="P1052" s="25"/>
    </row>
    <row r="1053" spans="7:16" x14ac:dyDescent="0.25">
      <c r="G1053" s="28"/>
      <c r="P1053" s="25"/>
    </row>
    <row r="1054" spans="7:16" x14ac:dyDescent="0.25">
      <c r="G1054" s="28"/>
      <c r="P1054" s="25"/>
    </row>
    <row r="1055" spans="7:16" x14ac:dyDescent="0.25">
      <c r="G1055" s="28"/>
      <c r="P1055" s="25"/>
    </row>
    <row r="1056" spans="7:16" x14ac:dyDescent="0.25">
      <c r="G1056" s="28"/>
      <c r="P1056" s="25"/>
    </row>
    <row r="1057" spans="7:16" x14ac:dyDescent="0.25">
      <c r="G1057" s="28"/>
      <c r="P1057" s="25"/>
    </row>
    <row r="1058" spans="7:16" x14ac:dyDescent="0.25">
      <c r="G1058" s="28"/>
      <c r="P1058" s="25"/>
    </row>
    <row r="1059" spans="7:16" x14ac:dyDescent="0.25">
      <c r="G1059" s="28"/>
      <c r="P1059" s="25"/>
    </row>
    <row r="1060" spans="7:16" x14ac:dyDescent="0.25">
      <c r="G1060" s="28"/>
      <c r="P1060" s="25"/>
    </row>
    <row r="1061" spans="7:16" x14ac:dyDescent="0.25">
      <c r="G1061" s="28"/>
      <c r="P1061" s="25"/>
    </row>
    <row r="1062" spans="7:16" x14ac:dyDescent="0.25">
      <c r="G1062" s="28"/>
      <c r="P1062" s="25"/>
    </row>
    <row r="1063" spans="7:16" x14ac:dyDescent="0.25">
      <c r="G1063" s="28"/>
      <c r="P1063" s="25"/>
    </row>
    <row r="1064" spans="7:16" x14ac:dyDescent="0.25">
      <c r="G1064" s="28"/>
      <c r="P1064" s="25"/>
    </row>
    <row r="1065" spans="7:16" x14ac:dyDescent="0.25">
      <c r="G1065" s="28"/>
      <c r="P1065" s="25"/>
    </row>
    <row r="1066" spans="7:16" x14ac:dyDescent="0.25">
      <c r="G1066" s="28"/>
      <c r="P1066" s="25"/>
    </row>
    <row r="1067" spans="7:16" x14ac:dyDescent="0.25">
      <c r="G1067" s="28"/>
      <c r="P1067" s="25"/>
    </row>
    <row r="1068" spans="7:16" x14ac:dyDescent="0.25">
      <c r="G1068" s="28"/>
      <c r="P1068" s="25"/>
    </row>
    <row r="1069" spans="7:16" x14ac:dyDescent="0.25">
      <c r="G1069" s="28"/>
      <c r="P1069" s="25"/>
    </row>
    <row r="1070" spans="7:16" x14ac:dyDescent="0.25">
      <c r="G1070" s="28"/>
      <c r="P1070" s="25"/>
    </row>
    <row r="1071" spans="7:16" x14ac:dyDescent="0.25">
      <c r="G1071" s="28"/>
      <c r="P1071" s="25"/>
    </row>
    <row r="1072" spans="7:16" x14ac:dyDescent="0.25">
      <c r="G1072" s="28"/>
      <c r="P1072" s="25"/>
    </row>
    <row r="1073" spans="7:16" x14ac:dyDescent="0.25">
      <c r="G1073" s="28"/>
      <c r="P1073" s="25"/>
    </row>
    <row r="1074" spans="7:16" x14ac:dyDescent="0.25">
      <c r="G1074" s="28"/>
      <c r="P1074" s="25"/>
    </row>
    <row r="1075" spans="7:16" x14ac:dyDescent="0.25">
      <c r="G1075" s="28"/>
      <c r="P1075" s="25"/>
    </row>
    <row r="1076" spans="7:16" x14ac:dyDescent="0.25">
      <c r="G1076" s="28"/>
      <c r="P1076" s="25"/>
    </row>
    <row r="1077" spans="7:16" x14ac:dyDescent="0.25">
      <c r="G1077" s="28"/>
      <c r="P1077" s="25"/>
    </row>
    <row r="1078" spans="7:16" x14ac:dyDescent="0.25">
      <c r="G1078" s="28"/>
      <c r="P1078" s="25"/>
    </row>
    <row r="1079" spans="7:16" x14ac:dyDescent="0.25">
      <c r="G1079" s="28"/>
      <c r="P1079" s="25"/>
    </row>
    <row r="1080" spans="7:16" x14ac:dyDescent="0.25">
      <c r="G1080" s="28"/>
      <c r="P1080" s="25"/>
    </row>
    <row r="1081" spans="7:16" x14ac:dyDescent="0.25">
      <c r="G1081" s="28"/>
      <c r="P1081" s="25"/>
    </row>
    <row r="1082" spans="7:16" x14ac:dyDescent="0.25">
      <c r="G1082" s="28"/>
      <c r="P1082" s="25"/>
    </row>
    <row r="1083" spans="7:16" x14ac:dyDescent="0.25">
      <c r="G1083" s="28"/>
      <c r="P1083" s="25"/>
    </row>
    <row r="1084" spans="7:16" x14ac:dyDescent="0.25">
      <c r="G1084" s="28"/>
      <c r="P1084" s="25"/>
    </row>
    <row r="1085" spans="7:16" x14ac:dyDescent="0.25">
      <c r="G1085" s="28"/>
      <c r="P1085" s="25"/>
    </row>
    <row r="1086" spans="7:16" x14ac:dyDescent="0.25">
      <c r="G1086" s="28"/>
      <c r="P1086" s="25"/>
    </row>
    <row r="1087" spans="7:16" x14ac:dyDescent="0.25">
      <c r="G1087" s="28"/>
      <c r="P1087" s="25"/>
    </row>
    <row r="1088" spans="7:16" x14ac:dyDescent="0.25">
      <c r="G1088" s="28"/>
      <c r="P1088" s="25"/>
    </row>
    <row r="1089" spans="7:16" x14ac:dyDescent="0.25">
      <c r="G1089" s="28"/>
      <c r="P1089" s="25"/>
    </row>
    <row r="1090" spans="7:16" x14ac:dyDescent="0.25">
      <c r="G1090" s="28"/>
      <c r="P1090" s="25"/>
    </row>
    <row r="1091" spans="7:16" x14ac:dyDescent="0.25">
      <c r="G1091" s="28"/>
      <c r="P1091" s="25"/>
    </row>
    <row r="1092" spans="7:16" x14ac:dyDescent="0.25">
      <c r="G1092" s="28"/>
      <c r="P1092" s="25"/>
    </row>
    <row r="1093" spans="7:16" x14ac:dyDescent="0.25">
      <c r="G1093" s="28"/>
      <c r="P1093" s="25"/>
    </row>
    <row r="1094" spans="7:16" x14ac:dyDescent="0.25">
      <c r="G1094" s="28"/>
      <c r="P1094" s="25"/>
    </row>
    <row r="1095" spans="7:16" x14ac:dyDescent="0.25">
      <c r="G1095" s="28"/>
      <c r="P1095" s="25"/>
    </row>
    <row r="1096" spans="7:16" x14ac:dyDescent="0.25">
      <c r="G1096" s="28"/>
      <c r="P1096" s="25"/>
    </row>
    <row r="1097" spans="7:16" x14ac:dyDescent="0.25">
      <c r="G1097" s="28"/>
      <c r="P1097" s="25"/>
    </row>
    <row r="1098" spans="7:16" x14ac:dyDescent="0.25">
      <c r="G1098" s="28"/>
      <c r="P1098" s="25"/>
    </row>
    <row r="1099" spans="7:16" x14ac:dyDescent="0.25">
      <c r="G1099" s="28"/>
      <c r="P1099" s="25"/>
    </row>
    <row r="1100" spans="7:16" x14ac:dyDescent="0.25">
      <c r="G1100" s="28"/>
      <c r="P1100" s="25"/>
    </row>
    <row r="1101" spans="7:16" x14ac:dyDescent="0.25">
      <c r="G1101" s="28"/>
      <c r="P1101" s="25"/>
    </row>
    <row r="1102" spans="7:16" x14ac:dyDescent="0.25">
      <c r="G1102" s="28"/>
      <c r="P1102" s="25"/>
    </row>
    <row r="1103" spans="7:16" x14ac:dyDescent="0.25">
      <c r="G1103" s="28"/>
      <c r="P1103" s="25"/>
    </row>
    <row r="1104" spans="7:16" x14ac:dyDescent="0.25">
      <c r="G1104" s="28"/>
      <c r="P1104" s="25"/>
    </row>
    <row r="1105" spans="7:16" x14ac:dyDescent="0.25">
      <c r="G1105" s="28"/>
      <c r="P1105" s="25"/>
    </row>
    <row r="1106" spans="7:16" x14ac:dyDescent="0.25">
      <c r="G1106" s="28"/>
      <c r="P1106" s="25"/>
    </row>
    <row r="1107" spans="7:16" x14ac:dyDescent="0.25">
      <c r="G1107" s="28"/>
      <c r="P1107" s="25"/>
    </row>
    <row r="1108" spans="7:16" x14ac:dyDescent="0.25">
      <c r="G1108" s="28"/>
      <c r="P1108" s="25"/>
    </row>
    <row r="1109" spans="7:16" x14ac:dyDescent="0.25">
      <c r="G1109" s="28"/>
      <c r="P1109" s="25"/>
    </row>
    <row r="1110" spans="7:16" x14ac:dyDescent="0.25">
      <c r="G1110" s="28"/>
      <c r="P1110" s="25"/>
    </row>
    <row r="1111" spans="7:16" x14ac:dyDescent="0.25">
      <c r="G1111" s="28"/>
      <c r="P1111" s="25"/>
    </row>
    <row r="1112" spans="7:16" x14ac:dyDescent="0.25">
      <c r="G1112" s="28"/>
      <c r="P1112" s="25"/>
    </row>
    <row r="1113" spans="7:16" x14ac:dyDescent="0.25">
      <c r="G1113" s="28"/>
      <c r="P1113" s="25"/>
    </row>
    <row r="1114" spans="7:16" x14ac:dyDescent="0.25">
      <c r="G1114" s="28"/>
      <c r="P1114" s="25"/>
    </row>
    <row r="1115" spans="7:16" x14ac:dyDescent="0.25">
      <c r="G1115" s="28"/>
      <c r="P1115" s="25"/>
    </row>
    <row r="1116" spans="7:16" x14ac:dyDescent="0.25">
      <c r="G1116" s="28"/>
      <c r="P1116" s="25"/>
    </row>
    <row r="1117" spans="7:16" x14ac:dyDescent="0.25">
      <c r="G1117" s="28"/>
      <c r="P1117" s="25"/>
    </row>
    <row r="1118" spans="7:16" x14ac:dyDescent="0.25">
      <c r="G1118" s="28"/>
      <c r="P1118" s="25"/>
    </row>
    <row r="1119" spans="7:16" x14ac:dyDescent="0.25">
      <c r="G1119" s="28"/>
      <c r="P1119" s="25"/>
    </row>
    <row r="1120" spans="7:16" x14ac:dyDescent="0.25">
      <c r="G1120" s="28"/>
      <c r="P1120" s="25"/>
    </row>
    <row r="1121" spans="7:16" x14ac:dyDescent="0.25">
      <c r="G1121" s="28"/>
      <c r="P1121" s="25"/>
    </row>
    <row r="1122" spans="7:16" x14ac:dyDescent="0.25">
      <c r="G1122" s="28"/>
      <c r="P1122" s="25"/>
    </row>
    <row r="1123" spans="7:16" x14ac:dyDescent="0.25">
      <c r="G1123" s="28"/>
      <c r="P1123" s="25"/>
    </row>
    <row r="1124" spans="7:16" x14ac:dyDescent="0.25">
      <c r="G1124" s="28"/>
      <c r="P1124" s="25"/>
    </row>
    <row r="1125" spans="7:16" x14ac:dyDescent="0.25">
      <c r="G1125" s="28"/>
      <c r="P1125" s="25"/>
    </row>
    <row r="1126" spans="7:16" x14ac:dyDescent="0.25">
      <c r="G1126" s="28"/>
      <c r="P1126" s="25"/>
    </row>
    <row r="1127" spans="7:16" x14ac:dyDescent="0.25">
      <c r="G1127" s="28"/>
      <c r="P1127" s="25"/>
    </row>
    <row r="1128" spans="7:16" x14ac:dyDescent="0.25">
      <c r="G1128" s="28"/>
      <c r="P1128" s="25"/>
    </row>
    <row r="1129" spans="7:16" x14ac:dyDescent="0.25">
      <c r="G1129" s="28"/>
      <c r="P1129" s="25"/>
    </row>
    <row r="1130" spans="7:16" x14ac:dyDescent="0.25">
      <c r="G1130" s="28"/>
      <c r="P1130" s="25"/>
    </row>
    <row r="1131" spans="7:16" x14ac:dyDescent="0.25">
      <c r="G1131" s="28"/>
      <c r="P1131" s="25"/>
    </row>
    <row r="1132" spans="7:16" x14ac:dyDescent="0.25">
      <c r="G1132" s="28"/>
      <c r="P1132" s="25"/>
    </row>
    <row r="1133" spans="7:16" x14ac:dyDescent="0.25">
      <c r="G1133" s="28"/>
      <c r="P1133" s="25"/>
    </row>
    <row r="1134" spans="7:16" x14ac:dyDescent="0.25">
      <c r="G1134" s="28"/>
      <c r="P1134" s="25"/>
    </row>
    <row r="1135" spans="7:16" x14ac:dyDescent="0.25">
      <c r="G1135" s="28"/>
      <c r="P1135" s="25"/>
    </row>
    <row r="1136" spans="7:16" x14ac:dyDescent="0.25">
      <c r="G1136" s="28"/>
      <c r="P1136" s="25"/>
    </row>
    <row r="1137" spans="7:16" x14ac:dyDescent="0.25">
      <c r="G1137" s="28"/>
      <c r="P1137" s="25"/>
    </row>
    <row r="1138" spans="7:16" x14ac:dyDescent="0.25">
      <c r="G1138" s="28"/>
      <c r="P1138" s="25"/>
    </row>
    <row r="1139" spans="7:16" x14ac:dyDescent="0.25">
      <c r="G1139" s="28"/>
      <c r="P1139" s="25"/>
    </row>
    <row r="1140" spans="7:16" x14ac:dyDescent="0.25">
      <c r="G1140" s="28"/>
      <c r="P1140" s="25"/>
    </row>
    <row r="1141" spans="7:16" x14ac:dyDescent="0.25">
      <c r="G1141" s="28"/>
      <c r="P1141" s="25"/>
    </row>
    <row r="1142" spans="7:16" x14ac:dyDescent="0.25">
      <c r="G1142" s="28"/>
      <c r="P1142" s="25"/>
    </row>
    <row r="1143" spans="7:16" x14ac:dyDescent="0.25">
      <c r="G1143" s="28"/>
      <c r="P1143" s="25"/>
    </row>
    <row r="1144" spans="7:16" x14ac:dyDescent="0.25">
      <c r="G1144" s="28"/>
      <c r="P1144" s="25"/>
    </row>
    <row r="1145" spans="7:16" x14ac:dyDescent="0.25">
      <c r="G1145" s="28"/>
      <c r="P1145" s="25"/>
    </row>
    <row r="1146" spans="7:16" x14ac:dyDescent="0.25">
      <c r="G1146" s="28"/>
      <c r="P1146" s="25"/>
    </row>
    <row r="1147" spans="7:16" x14ac:dyDescent="0.25">
      <c r="G1147" s="28"/>
      <c r="P1147" s="25"/>
    </row>
    <row r="1148" spans="7:16" x14ac:dyDescent="0.25">
      <c r="G1148" s="28"/>
      <c r="P1148" s="25"/>
    </row>
    <row r="1149" spans="7:16" x14ac:dyDescent="0.25">
      <c r="G1149" s="28"/>
      <c r="P1149" s="25"/>
    </row>
    <row r="1150" spans="7:16" x14ac:dyDescent="0.25">
      <c r="G1150" s="28"/>
      <c r="P1150" s="25"/>
    </row>
    <row r="1151" spans="7:16" x14ac:dyDescent="0.25">
      <c r="G1151" s="28"/>
      <c r="P1151" s="25"/>
    </row>
    <row r="1152" spans="7:16" x14ac:dyDescent="0.25">
      <c r="G1152" s="28"/>
      <c r="P1152" s="25"/>
    </row>
    <row r="1153" spans="7:16" x14ac:dyDescent="0.25">
      <c r="G1153" s="28"/>
      <c r="P1153" s="25"/>
    </row>
    <row r="1154" spans="7:16" x14ac:dyDescent="0.25">
      <c r="G1154" s="28"/>
      <c r="P1154" s="25"/>
    </row>
    <row r="1155" spans="7:16" x14ac:dyDescent="0.25">
      <c r="G1155" s="28"/>
      <c r="P1155" s="25"/>
    </row>
    <row r="1156" spans="7:16" x14ac:dyDescent="0.25">
      <c r="G1156" s="28"/>
      <c r="P1156" s="25"/>
    </row>
    <row r="1157" spans="7:16" x14ac:dyDescent="0.25">
      <c r="G1157" s="28"/>
      <c r="P1157" s="25"/>
    </row>
    <row r="1158" spans="7:16" x14ac:dyDescent="0.25">
      <c r="G1158" s="28"/>
      <c r="P1158" s="25"/>
    </row>
    <row r="1159" spans="7:16" x14ac:dyDescent="0.25">
      <c r="G1159" s="28"/>
      <c r="P1159" s="25"/>
    </row>
    <row r="1160" spans="7:16" x14ac:dyDescent="0.25">
      <c r="G1160" s="28"/>
      <c r="P1160" s="25"/>
    </row>
    <row r="1161" spans="7:16" x14ac:dyDescent="0.25">
      <c r="G1161" s="28"/>
      <c r="P1161" s="25"/>
    </row>
    <row r="1162" spans="7:16" x14ac:dyDescent="0.25">
      <c r="G1162" s="28"/>
      <c r="P1162" s="25"/>
    </row>
    <row r="1163" spans="7:16" x14ac:dyDescent="0.25">
      <c r="G1163" s="28"/>
      <c r="P1163" s="25"/>
    </row>
    <row r="1164" spans="7:16" x14ac:dyDescent="0.25">
      <c r="G1164" s="28"/>
      <c r="P1164" s="25"/>
    </row>
    <row r="1165" spans="7:16" x14ac:dyDescent="0.25">
      <c r="G1165" s="28"/>
      <c r="P1165" s="25"/>
    </row>
    <row r="1166" spans="7:16" x14ac:dyDescent="0.25">
      <c r="G1166" s="28"/>
      <c r="P1166" s="25"/>
    </row>
    <row r="1167" spans="7:16" x14ac:dyDescent="0.25">
      <c r="G1167" s="28"/>
      <c r="P1167" s="25"/>
    </row>
    <row r="1168" spans="7:16" x14ac:dyDescent="0.25">
      <c r="G1168" s="28"/>
      <c r="P1168" s="25"/>
    </row>
    <row r="1169" spans="7:16" x14ac:dyDescent="0.25">
      <c r="G1169" s="28"/>
      <c r="P1169" s="25"/>
    </row>
    <row r="1170" spans="7:16" x14ac:dyDescent="0.25">
      <c r="G1170" s="28"/>
      <c r="P1170" s="25"/>
    </row>
    <row r="1171" spans="7:16" x14ac:dyDescent="0.25">
      <c r="G1171" s="28"/>
      <c r="P1171" s="25"/>
    </row>
    <row r="1172" spans="7:16" x14ac:dyDescent="0.25">
      <c r="G1172" s="28"/>
      <c r="P1172" s="25"/>
    </row>
    <row r="1173" spans="7:16" x14ac:dyDescent="0.25">
      <c r="G1173" s="28"/>
      <c r="P1173" s="25"/>
    </row>
    <row r="1174" spans="7:16" x14ac:dyDescent="0.25">
      <c r="G1174" s="28"/>
      <c r="P1174" s="25"/>
    </row>
    <row r="1175" spans="7:16" x14ac:dyDescent="0.25">
      <c r="G1175" s="28"/>
      <c r="P1175" s="25"/>
    </row>
    <row r="1176" spans="7:16" x14ac:dyDescent="0.25">
      <c r="G1176" s="28"/>
      <c r="P1176" s="25"/>
    </row>
    <row r="1177" spans="7:16" x14ac:dyDescent="0.25">
      <c r="G1177" s="28"/>
      <c r="P1177" s="25"/>
    </row>
    <row r="1178" spans="7:16" x14ac:dyDescent="0.25">
      <c r="G1178" s="28"/>
      <c r="P1178" s="25"/>
    </row>
    <row r="1179" spans="7:16" x14ac:dyDescent="0.25">
      <c r="G1179" s="28"/>
      <c r="P1179" s="25"/>
    </row>
    <row r="1180" spans="7:16" x14ac:dyDescent="0.25">
      <c r="G1180" s="28"/>
      <c r="P1180" s="25"/>
    </row>
    <row r="1181" spans="7:16" x14ac:dyDescent="0.25">
      <c r="G1181" s="28"/>
      <c r="P1181" s="25"/>
    </row>
    <row r="1182" spans="7:16" x14ac:dyDescent="0.25">
      <c r="G1182" s="28"/>
      <c r="P1182" s="25"/>
    </row>
    <row r="1183" spans="7:16" x14ac:dyDescent="0.25">
      <c r="G1183" s="28"/>
      <c r="P1183" s="25"/>
    </row>
    <row r="1184" spans="7:16" x14ac:dyDescent="0.25">
      <c r="G1184" s="28"/>
      <c r="P1184" s="25"/>
    </row>
    <row r="1185" spans="7:16" x14ac:dyDescent="0.25">
      <c r="G1185" s="28"/>
      <c r="P1185" s="25"/>
    </row>
    <row r="1186" spans="7:16" x14ac:dyDescent="0.25">
      <c r="G1186" s="28"/>
      <c r="P1186" s="25"/>
    </row>
    <row r="1187" spans="7:16" x14ac:dyDescent="0.25">
      <c r="G1187" s="28"/>
      <c r="P1187" s="25"/>
    </row>
    <row r="1188" spans="7:16" x14ac:dyDescent="0.25">
      <c r="G1188" s="28"/>
      <c r="P1188" s="25"/>
    </row>
    <row r="1189" spans="7:16" x14ac:dyDescent="0.25">
      <c r="G1189" s="28"/>
      <c r="P1189" s="25"/>
    </row>
    <row r="1190" spans="7:16" x14ac:dyDescent="0.25">
      <c r="G1190" s="28"/>
      <c r="P1190" s="25"/>
    </row>
    <row r="1191" spans="7:16" x14ac:dyDescent="0.25">
      <c r="G1191" s="28"/>
      <c r="P1191" s="25"/>
    </row>
    <row r="1192" spans="7:16" x14ac:dyDescent="0.25">
      <c r="G1192" s="28"/>
      <c r="P1192" s="25"/>
    </row>
    <row r="1193" spans="7:16" x14ac:dyDescent="0.25">
      <c r="G1193" s="28"/>
      <c r="P1193" s="25"/>
    </row>
    <row r="1194" spans="7:16" x14ac:dyDescent="0.25">
      <c r="G1194" s="28"/>
      <c r="P1194" s="25"/>
    </row>
    <row r="1195" spans="7:16" x14ac:dyDescent="0.25">
      <c r="G1195" s="28"/>
      <c r="P1195" s="25"/>
    </row>
    <row r="1196" spans="7:16" x14ac:dyDescent="0.25">
      <c r="G1196" s="28"/>
      <c r="P1196" s="25"/>
    </row>
    <row r="1197" spans="7:16" x14ac:dyDescent="0.25">
      <c r="G1197" s="28"/>
      <c r="P1197" s="25"/>
    </row>
    <row r="1198" spans="7:16" x14ac:dyDescent="0.25">
      <c r="G1198" s="28"/>
      <c r="P1198" s="25"/>
    </row>
    <row r="1199" spans="7:16" x14ac:dyDescent="0.25">
      <c r="G1199" s="28"/>
      <c r="P1199" s="25"/>
    </row>
    <row r="1200" spans="7:16" x14ac:dyDescent="0.25">
      <c r="G1200" s="28"/>
      <c r="P1200" s="25"/>
    </row>
    <row r="1201" spans="7:16" x14ac:dyDescent="0.25">
      <c r="G1201" s="28"/>
      <c r="P1201" s="25"/>
    </row>
    <row r="1202" spans="7:16" x14ac:dyDescent="0.25">
      <c r="G1202" s="28"/>
      <c r="P1202" s="25"/>
    </row>
    <row r="1203" spans="7:16" x14ac:dyDescent="0.25">
      <c r="G1203" s="28"/>
      <c r="P1203" s="25"/>
    </row>
    <row r="1204" spans="7:16" x14ac:dyDescent="0.25">
      <c r="G1204" s="28"/>
      <c r="P1204" s="25"/>
    </row>
    <row r="1205" spans="7:16" x14ac:dyDescent="0.25">
      <c r="G1205" s="28"/>
      <c r="P1205" s="25"/>
    </row>
    <row r="1206" spans="7:16" x14ac:dyDescent="0.25">
      <c r="G1206" s="28"/>
      <c r="P1206" s="25"/>
    </row>
    <row r="1207" spans="7:16" x14ac:dyDescent="0.25">
      <c r="G1207" s="28"/>
      <c r="P1207" s="25"/>
    </row>
    <row r="1208" spans="7:16" x14ac:dyDescent="0.25">
      <c r="G1208" s="28"/>
      <c r="P1208" s="25"/>
    </row>
    <row r="1209" spans="7:16" x14ac:dyDescent="0.25">
      <c r="G1209" s="28"/>
      <c r="P1209" s="25"/>
    </row>
    <row r="1210" spans="7:16" x14ac:dyDescent="0.25">
      <c r="G1210" s="28"/>
      <c r="P1210" s="25"/>
    </row>
    <row r="1211" spans="7:16" x14ac:dyDescent="0.25">
      <c r="G1211" s="28"/>
      <c r="P1211" s="25"/>
    </row>
    <row r="1212" spans="7:16" x14ac:dyDescent="0.25">
      <c r="G1212" s="28"/>
      <c r="P1212" s="25"/>
    </row>
    <row r="1213" spans="7:16" x14ac:dyDescent="0.25">
      <c r="G1213" s="28"/>
      <c r="P1213" s="25"/>
    </row>
    <row r="1214" spans="7:16" x14ac:dyDescent="0.25">
      <c r="G1214" s="28"/>
      <c r="P1214" s="25"/>
    </row>
    <row r="1215" spans="7:16" x14ac:dyDescent="0.25">
      <c r="G1215" s="28"/>
      <c r="P1215" s="25"/>
    </row>
    <row r="1216" spans="7:16" x14ac:dyDescent="0.25">
      <c r="G1216" s="28"/>
      <c r="P1216" s="25"/>
    </row>
    <row r="1217" spans="7:16" x14ac:dyDescent="0.25">
      <c r="G1217" s="28"/>
      <c r="P1217" s="25"/>
    </row>
    <row r="1218" spans="7:16" x14ac:dyDescent="0.25">
      <c r="G1218" s="28"/>
      <c r="P1218" s="25"/>
    </row>
    <row r="1219" spans="7:16" x14ac:dyDescent="0.25">
      <c r="G1219" s="28"/>
      <c r="P1219" s="25"/>
    </row>
    <row r="1220" spans="7:16" x14ac:dyDescent="0.25">
      <c r="G1220" s="28"/>
      <c r="P1220" s="25"/>
    </row>
    <row r="1221" spans="7:16" x14ac:dyDescent="0.25">
      <c r="G1221" s="28"/>
      <c r="P1221" s="25"/>
    </row>
    <row r="1222" spans="7:16" x14ac:dyDescent="0.25">
      <c r="G1222" s="28"/>
      <c r="P1222" s="25"/>
    </row>
    <row r="1223" spans="7:16" x14ac:dyDescent="0.25">
      <c r="G1223" s="28"/>
      <c r="P1223" s="25"/>
    </row>
    <row r="1224" spans="7:16" x14ac:dyDescent="0.25">
      <c r="G1224" s="28"/>
      <c r="P1224" s="25"/>
    </row>
    <row r="1225" spans="7:16" x14ac:dyDescent="0.25">
      <c r="G1225" s="28"/>
      <c r="P1225" s="25"/>
    </row>
    <row r="1226" spans="7:16" x14ac:dyDescent="0.25">
      <c r="G1226" s="28"/>
      <c r="P1226" s="25"/>
    </row>
    <row r="1227" spans="7:16" x14ac:dyDescent="0.25">
      <c r="G1227" s="28"/>
      <c r="P1227" s="25"/>
    </row>
    <row r="1228" spans="7:16" x14ac:dyDescent="0.25">
      <c r="G1228" s="28"/>
      <c r="P1228" s="25"/>
    </row>
    <row r="1229" spans="7:16" x14ac:dyDescent="0.25">
      <c r="G1229" s="28"/>
      <c r="P1229" s="25"/>
    </row>
    <row r="1230" spans="7:16" x14ac:dyDescent="0.25">
      <c r="G1230" s="28"/>
      <c r="P1230" s="25"/>
    </row>
    <row r="1231" spans="7:16" x14ac:dyDescent="0.25">
      <c r="G1231" s="28"/>
      <c r="P1231" s="25"/>
    </row>
    <row r="1232" spans="7:16" x14ac:dyDescent="0.25">
      <c r="G1232" s="28"/>
      <c r="P1232" s="25"/>
    </row>
    <row r="1233" spans="7:16" x14ac:dyDescent="0.25">
      <c r="G1233" s="28"/>
      <c r="P1233" s="25"/>
    </row>
    <row r="1234" spans="7:16" x14ac:dyDescent="0.25">
      <c r="G1234" s="28"/>
      <c r="P1234" s="25"/>
    </row>
    <row r="1235" spans="7:16" x14ac:dyDescent="0.25">
      <c r="G1235" s="28"/>
      <c r="P1235" s="25"/>
    </row>
    <row r="1236" spans="7:16" x14ac:dyDescent="0.25">
      <c r="G1236" s="28"/>
      <c r="P1236" s="25"/>
    </row>
    <row r="1237" spans="7:16" x14ac:dyDescent="0.25">
      <c r="G1237" s="28"/>
      <c r="P1237" s="25"/>
    </row>
    <row r="1238" spans="7:16" x14ac:dyDescent="0.25">
      <c r="G1238" s="28"/>
      <c r="P1238" s="25"/>
    </row>
    <row r="1239" spans="7:16" x14ac:dyDescent="0.25">
      <c r="G1239" s="28"/>
      <c r="P1239" s="25"/>
    </row>
    <row r="1240" spans="7:16" x14ac:dyDescent="0.25">
      <c r="G1240" s="28"/>
      <c r="P1240" s="25"/>
    </row>
    <row r="1241" spans="7:16" x14ac:dyDescent="0.25">
      <c r="G1241" s="28"/>
      <c r="P1241" s="25"/>
    </row>
    <row r="1242" spans="7:16" x14ac:dyDescent="0.25">
      <c r="G1242" s="28"/>
      <c r="P1242" s="25"/>
    </row>
    <row r="1243" spans="7:16" x14ac:dyDescent="0.25">
      <c r="G1243" s="28"/>
      <c r="P1243" s="25"/>
    </row>
    <row r="1244" spans="7:16" x14ac:dyDescent="0.25">
      <c r="G1244" s="28"/>
      <c r="P1244" s="25"/>
    </row>
    <row r="1245" spans="7:16" x14ac:dyDescent="0.25">
      <c r="G1245" s="28"/>
      <c r="P1245" s="25"/>
    </row>
    <row r="1246" spans="7:16" x14ac:dyDescent="0.25">
      <c r="G1246" s="28"/>
      <c r="P1246" s="25"/>
    </row>
    <row r="1247" spans="7:16" x14ac:dyDescent="0.25">
      <c r="G1247" s="28"/>
      <c r="P1247" s="25"/>
    </row>
    <row r="1248" spans="7:16" x14ac:dyDescent="0.25">
      <c r="G1248" s="28"/>
      <c r="P1248" s="25"/>
    </row>
    <row r="1249" spans="7:16" x14ac:dyDescent="0.25">
      <c r="G1249" s="28"/>
      <c r="P1249" s="25"/>
    </row>
    <row r="1250" spans="7:16" x14ac:dyDescent="0.25">
      <c r="G1250" s="28"/>
      <c r="P1250" s="25"/>
    </row>
    <row r="1251" spans="7:16" x14ac:dyDescent="0.25">
      <c r="G1251" s="28"/>
      <c r="P1251" s="25"/>
    </row>
    <row r="1252" spans="7:16" x14ac:dyDescent="0.25">
      <c r="G1252" s="28"/>
      <c r="P1252" s="25"/>
    </row>
    <row r="1253" spans="7:16" x14ac:dyDescent="0.25">
      <c r="G1253" s="28"/>
      <c r="P1253" s="25"/>
    </row>
    <row r="1254" spans="7:16" x14ac:dyDescent="0.25">
      <c r="G1254" s="28"/>
      <c r="P1254" s="25"/>
    </row>
    <row r="1255" spans="7:16" x14ac:dyDescent="0.25">
      <c r="G1255" s="28"/>
      <c r="P1255" s="25"/>
    </row>
    <row r="1256" spans="7:16" x14ac:dyDescent="0.25">
      <c r="G1256" s="28"/>
      <c r="P1256" s="25"/>
    </row>
    <row r="1257" spans="7:16" x14ac:dyDescent="0.25">
      <c r="G1257" s="28"/>
      <c r="P1257" s="25"/>
    </row>
    <row r="1258" spans="7:16" x14ac:dyDescent="0.25">
      <c r="G1258" s="28"/>
      <c r="P1258" s="25"/>
    </row>
    <row r="1259" spans="7:16" x14ac:dyDescent="0.25">
      <c r="G1259" s="28"/>
      <c r="P1259" s="25"/>
    </row>
    <row r="1260" spans="7:16" x14ac:dyDescent="0.25">
      <c r="G1260" s="28"/>
      <c r="P1260" s="25"/>
    </row>
    <row r="1261" spans="7:16" x14ac:dyDescent="0.25">
      <c r="G1261" s="28"/>
      <c r="P1261" s="25"/>
    </row>
    <row r="1262" spans="7:16" x14ac:dyDescent="0.25">
      <c r="G1262" s="28"/>
      <c r="P1262" s="25"/>
    </row>
    <row r="1263" spans="7:16" x14ac:dyDescent="0.25">
      <c r="G1263" s="28"/>
      <c r="P1263" s="25"/>
    </row>
    <row r="1264" spans="7:16" x14ac:dyDescent="0.25">
      <c r="G1264" s="28"/>
      <c r="P1264" s="25"/>
    </row>
    <row r="1265" spans="7:16" x14ac:dyDescent="0.25">
      <c r="G1265" s="28"/>
      <c r="P1265" s="25"/>
    </row>
    <row r="1266" spans="7:16" x14ac:dyDescent="0.25">
      <c r="G1266" s="28"/>
      <c r="P1266" s="25"/>
    </row>
    <row r="1267" spans="7:16" x14ac:dyDescent="0.25">
      <c r="G1267" s="28"/>
      <c r="P1267" s="25"/>
    </row>
    <row r="1268" spans="7:16" x14ac:dyDescent="0.25">
      <c r="G1268" s="28"/>
      <c r="P1268" s="25"/>
    </row>
    <row r="1269" spans="7:16" x14ac:dyDescent="0.25">
      <c r="G1269" s="28"/>
      <c r="P1269" s="25"/>
    </row>
    <row r="1270" spans="7:16" x14ac:dyDescent="0.25">
      <c r="G1270" s="28"/>
      <c r="P1270" s="25"/>
    </row>
    <row r="1271" spans="7:16" x14ac:dyDescent="0.25">
      <c r="G1271" s="28"/>
      <c r="P1271" s="25"/>
    </row>
    <row r="1272" spans="7:16" x14ac:dyDescent="0.25">
      <c r="G1272" s="28"/>
      <c r="P1272" s="25"/>
    </row>
    <row r="1273" spans="7:16" x14ac:dyDescent="0.25">
      <c r="G1273" s="28"/>
      <c r="P1273" s="25"/>
    </row>
    <row r="1274" spans="7:16" x14ac:dyDescent="0.25">
      <c r="G1274" s="28"/>
      <c r="P1274" s="25"/>
    </row>
    <row r="1275" spans="7:16" x14ac:dyDescent="0.25">
      <c r="G1275" s="28"/>
      <c r="P1275" s="25"/>
    </row>
    <row r="1276" spans="7:16" x14ac:dyDescent="0.25">
      <c r="G1276" s="28"/>
      <c r="P1276" s="25"/>
    </row>
    <row r="1277" spans="7:16" x14ac:dyDescent="0.25">
      <c r="G1277" s="28"/>
      <c r="P1277" s="25"/>
    </row>
    <row r="1278" spans="7:16" x14ac:dyDescent="0.25">
      <c r="G1278" s="28"/>
      <c r="P1278" s="25"/>
    </row>
    <row r="1279" spans="7:16" x14ac:dyDescent="0.25">
      <c r="G1279" s="28"/>
      <c r="P1279" s="25"/>
    </row>
    <row r="1280" spans="7:16" x14ac:dyDescent="0.25">
      <c r="G1280" s="28"/>
      <c r="P1280" s="25"/>
    </row>
    <row r="1281" spans="7:16" x14ac:dyDescent="0.25">
      <c r="G1281" s="28"/>
      <c r="P1281" s="25"/>
    </row>
    <row r="1282" spans="7:16" x14ac:dyDescent="0.25">
      <c r="G1282" s="28"/>
      <c r="P1282" s="25"/>
    </row>
    <row r="1283" spans="7:16" x14ac:dyDescent="0.25">
      <c r="G1283" s="28"/>
      <c r="P1283" s="25"/>
    </row>
    <row r="1284" spans="7:16" x14ac:dyDescent="0.25">
      <c r="G1284" s="28"/>
      <c r="P1284" s="25"/>
    </row>
    <row r="1285" spans="7:16" x14ac:dyDescent="0.25">
      <c r="G1285" s="28"/>
      <c r="P1285" s="25"/>
    </row>
    <row r="1286" spans="7:16" x14ac:dyDescent="0.25">
      <c r="G1286" s="28"/>
      <c r="P1286" s="25"/>
    </row>
    <row r="1287" spans="7:16" x14ac:dyDescent="0.25">
      <c r="G1287" s="28"/>
      <c r="P1287" s="25"/>
    </row>
    <row r="1288" spans="7:16" x14ac:dyDescent="0.25">
      <c r="G1288" s="28"/>
      <c r="P1288" s="25"/>
    </row>
    <row r="1289" spans="7:16" x14ac:dyDescent="0.25">
      <c r="G1289" s="28"/>
      <c r="P1289" s="25"/>
    </row>
    <row r="1290" spans="7:16" x14ac:dyDescent="0.25">
      <c r="G1290" s="28"/>
      <c r="P1290" s="25"/>
    </row>
    <row r="1291" spans="7:16" x14ac:dyDescent="0.25">
      <c r="G1291" s="28"/>
      <c r="P1291" s="25"/>
    </row>
    <row r="1292" spans="7:16" x14ac:dyDescent="0.25">
      <c r="G1292" s="28"/>
      <c r="P1292" s="25"/>
    </row>
    <row r="1293" spans="7:16" x14ac:dyDescent="0.25">
      <c r="G1293" s="28"/>
      <c r="P1293" s="25"/>
    </row>
    <row r="1294" spans="7:16" x14ac:dyDescent="0.25">
      <c r="G1294" s="28"/>
      <c r="P1294" s="25"/>
    </row>
    <row r="1295" spans="7:16" x14ac:dyDescent="0.25">
      <c r="G1295" s="28"/>
      <c r="P1295" s="25"/>
    </row>
    <row r="1296" spans="7:16" x14ac:dyDescent="0.25">
      <c r="G1296" s="28"/>
      <c r="P1296" s="25"/>
    </row>
    <row r="1297" spans="7:16" x14ac:dyDescent="0.25">
      <c r="G1297" s="28"/>
      <c r="P1297" s="25"/>
    </row>
    <row r="1298" spans="7:16" x14ac:dyDescent="0.25">
      <c r="G1298" s="28"/>
      <c r="P1298" s="25"/>
    </row>
    <row r="1299" spans="7:16" x14ac:dyDescent="0.25">
      <c r="G1299" s="28"/>
      <c r="P1299" s="25"/>
    </row>
    <row r="1300" spans="7:16" x14ac:dyDescent="0.25">
      <c r="G1300" s="28"/>
      <c r="P1300" s="25"/>
    </row>
    <row r="1301" spans="7:16" x14ac:dyDescent="0.25">
      <c r="G1301" s="28"/>
      <c r="P1301" s="25"/>
    </row>
    <row r="1302" spans="7:16" x14ac:dyDescent="0.25">
      <c r="G1302" s="28"/>
      <c r="P1302" s="25"/>
    </row>
    <row r="1303" spans="7:16" x14ac:dyDescent="0.25">
      <c r="G1303" s="28"/>
      <c r="P1303" s="25"/>
    </row>
    <row r="1304" spans="7:16" x14ac:dyDescent="0.25">
      <c r="G1304" s="28"/>
      <c r="P1304" s="25"/>
    </row>
    <row r="1305" spans="7:16" x14ac:dyDescent="0.25">
      <c r="G1305" s="28"/>
      <c r="P1305" s="25"/>
    </row>
    <row r="1306" spans="7:16" x14ac:dyDescent="0.25">
      <c r="G1306" s="28"/>
      <c r="P1306" s="25"/>
    </row>
    <row r="1307" spans="7:16" x14ac:dyDescent="0.25">
      <c r="G1307" s="28"/>
      <c r="P1307" s="25"/>
    </row>
    <row r="1308" spans="7:16" x14ac:dyDescent="0.25">
      <c r="G1308" s="28"/>
      <c r="P1308" s="25"/>
    </row>
    <row r="1309" spans="7:16" x14ac:dyDescent="0.25">
      <c r="G1309" s="28"/>
      <c r="P1309" s="25"/>
    </row>
    <row r="1310" spans="7:16" x14ac:dyDescent="0.25">
      <c r="G1310" s="28"/>
      <c r="P1310" s="25"/>
    </row>
    <row r="1311" spans="7:16" x14ac:dyDescent="0.25">
      <c r="G1311" s="28"/>
      <c r="P1311" s="25"/>
    </row>
    <row r="1312" spans="7:16" x14ac:dyDescent="0.25">
      <c r="G1312" s="28"/>
      <c r="P1312" s="25"/>
    </row>
    <row r="1313" spans="7:16" x14ac:dyDescent="0.25">
      <c r="G1313" s="28"/>
      <c r="P1313" s="25"/>
    </row>
    <row r="1314" spans="7:16" x14ac:dyDescent="0.25">
      <c r="G1314" s="28"/>
      <c r="P1314" s="25"/>
    </row>
    <row r="1315" spans="7:16" x14ac:dyDescent="0.25">
      <c r="G1315" s="28"/>
      <c r="P1315" s="25"/>
    </row>
    <row r="1316" spans="7:16" x14ac:dyDescent="0.25">
      <c r="G1316" s="28"/>
      <c r="P1316" s="25"/>
    </row>
    <row r="1317" spans="7:16" x14ac:dyDescent="0.25">
      <c r="G1317" s="28"/>
      <c r="P1317" s="25"/>
    </row>
    <row r="1318" spans="7:16" x14ac:dyDescent="0.25">
      <c r="G1318" s="28"/>
      <c r="P1318" s="25"/>
    </row>
    <row r="1319" spans="7:16" x14ac:dyDescent="0.25">
      <c r="G1319" s="28"/>
      <c r="P1319" s="25"/>
    </row>
    <row r="1320" spans="7:16" x14ac:dyDescent="0.25">
      <c r="G1320" s="28"/>
      <c r="P1320" s="25"/>
    </row>
    <row r="1321" spans="7:16" x14ac:dyDescent="0.25">
      <c r="G1321" s="28"/>
      <c r="P1321" s="25"/>
    </row>
    <row r="1322" spans="7:16" x14ac:dyDescent="0.25">
      <c r="G1322" s="28"/>
      <c r="P1322" s="25"/>
    </row>
    <row r="1323" spans="7:16" x14ac:dyDescent="0.25">
      <c r="G1323" s="28"/>
      <c r="P1323" s="25"/>
    </row>
    <row r="1324" spans="7:16" x14ac:dyDescent="0.25">
      <c r="G1324" s="28"/>
      <c r="P1324" s="25"/>
    </row>
    <row r="1325" spans="7:16" x14ac:dyDescent="0.25">
      <c r="G1325" s="28"/>
      <c r="P1325" s="25"/>
    </row>
    <row r="1326" spans="7:16" x14ac:dyDescent="0.25">
      <c r="G1326" s="28"/>
      <c r="P1326" s="25"/>
    </row>
    <row r="1327" spans="7:16" x14ac:dyDescent="0.25">
      <c r="G1327" s="28"/>
      <c r="P1327" s="25"/>
    </row>
    <row r="1328" spans="7:16" x14ac:dyDescent="0.25">
      <c r="G1328" s="28"/>
      <c r="P1328" s="25"/>
    </row>
    <row r="1329" spans="7:16" x14ac:dyDescent="0.25">
      <c r="G1329" s="28"/>
      <c r="P1329" s="25"/>
    </row>
    <row r="1330" spans="7:16" x14ac:dyDescent="0.25">
      <c r="G1330" s="28"/>
      <c r="P1330" s="25"/>
    </row>
    <row r="1331" spans="7:16" x14ac:dyDescent="0.25">
      <c r="G1331" s="28"/>
      <c r="P1331" s="25"/>
    </row>
    <row r="1332" spans="7:16" x14ac:dyDescent="0.25">
      <c r="G1332" s="28"/>
      <c r="P1332" s="25"/>
    </row>
    <row r="1333" spans="7:16" x14ac:dyDescent="0.25">
      <c r="G1333" s="28"/>
      <c r="P1333" s="25"/>
    </row>
    <row r="1334" spans="7:16" x14ac:dyDescent="0.25">
      <c r="G1334" s="28"/>
      <c r="P1334" s="25"/>
    </row>
    <row r="1335" spans="7:16" x14ac:dyDescent="0.25">
      <c r="G1335" s="28"/>
      <c r="P1335" s="25"/>
    </row>
    <row r="1336" spans="7:16" x14ac:dyDescent="0.25">
      <c r="G1336" s="28"/>
      <c r="P1336" s="25"/>
    </row>
    <row r="1337" spans="7:16" x14ac:dyDescent="0.25">
      <c r="G1337" s="28"/>
      <c r="P1337" s="25"/>
    </row>
    <row r="1338" spans="7:16" x14ac:dyDescent="0.25">
      <c r="G1338" s="28"/>
      <c r="P1338" s="25"/>
    </row>
    <row r="1339" spans="7:16" x14ac:dyDescent="0.25">
      <c r="G1339" s="28"/>
      <c r="P1339" s="25"/>
    </row>
    <row r="1340" spans="7:16" x14ac:dyDescent="0.25">
      <c r="G1340" s="28"/>
      <c r="P1340" s="25"/>
    </row>
    <row r="1341" spans="7:16" x14ac:dyDescent="0.25">
      <c r="G1341" s="28"/>
      <c r="P1341" s="25"/>
    </row>
    <row r="1342" spans="7:16" x14ac:dyDescent="0.25">
      <c r="G1342" s="28"/>
      <c r="P1342" s="25"/>
    </row>
    <row r="1343" spans="7:16" x14ac:dyDescent="0.25">
      <c r="G1343" s="28"/>
      <c r="P1343" s="25"/>
    </row>
    <row r="1344" spans="7:16" x14ac:dyDescent="0.25">
      <c r="G1344" s="28"/>
      <c r="P1344" s="25"/>
    </row>
    <row r="1345" spans="7:16" x14ac:dyDescent="0.25">
      <c r="G1345" s="28"/>
      <c r="P1345" s="25"/>
    </row>
    <row r="1346" spans="7:16" x14ac:dyDescent="0.25">
      <c r="G1346" s="28"/>
      <c r="P1346" s="25"/>
    </row>
    <row r="1347" spans="7:16" x14ac:dyDescent="0.25">
      <c r="G1347" s="28"/>
      <c r="P1347" s="25"/>
    </row>
    <row r="1348" spans="7:16" x14ac:dyDescent="0.25">
      <c r="G1348" s="28"/>
      <c r="P1348" s="25"/>
    </row>
    <row r="1349" spans="7:16" x14ac:dyDescent="0.25">
      <c r="G1349" s="28"/>
      <c r="P1349" s="25"/>
    </row>
    <row r="1350" spans="7:16" x14ac:dyDescent="0.25">
      <c r="G1350" s="28"/>
      <c r="P1350" s="25"/>
    </row>
    <row r="1351" spans="7:16" x14ac:dyDescent="0.25">
      <c r="G1351" s="28"/>
      <c r="P1351" s="25"/>
    </row>
    <row r="1352" spans="7:16" x14ac:dyDescent="0.25">
      <c r="G1352" s="28"/>
      <c r="P1352" s="25"/>
    </row>
    <row r="1353" spans="7:16" x14ac:dyDescent="0.25">
      <c r="G1353" s="28"/>
      <c r="P1353" s="25"/>
    </row>
    <row r="1354" spans="7:16" x14ac:dyDescent="0.25">
      <c r="G1354" s="28"/>
      <c r="P1354" s="25"/>
    </row>
    <row r="1355" spans="7:16" x14ac:dyDescent="0.25">
      <c r="G1355" s="28"/>
      <c r="P1355" s="25"/>
    </row>
    <row r="1356" spans="7:16" x14ac:dyDescent="0.25">
      <c r="G1356" s="28"/>
      <c r="P1356" s="25"/>
    </row>
    <row r="1357" spans="7:16" x14ac:dyDescent="0.25">
      <c r="G1357" s="28"/>
      <c r="P1357" s="25"/>
    </row>
    <row r="1358" spans="7:16" x14ac:dyDescent="0.25">
      <c r="G1358" s="28"/>
      <c r="P1358" s="25"/>
    </row>
    <row r="1359" spans="7:16" x14ac:dyDescent="0.25">
      <c r="G1359" s="28"/>
      <c r="P1359" s="25"/>
    </row>
    <row r="1360" spans="7:16" x14ac:dyDescent="0.25">
      <c r="G1360" s="28"/>
      <c r="P1360" s="25"/>
    </row>
    <row r="1361" spans="7:16" x14ac:dyDescent="0.25">
      <c r="G1361" s="28"/>
      <c r="P1361" s="25"/>
    </row>
    <row r="1362" spans="7:16" x14ac:dyDescent="0.25">
      <c r="G1362" s="28"/>
      <c r="P1362" s="25"/>
    </row>
    <row r="1363" spans="7:16" x14ac:dyDescent="0.25">
      <c r="G1363" s="28"/>
      <c r="P1363" s="25"/>
    </row>
    <row r="1364" spans="7:16" x14ac:dyDescent="0.25">
      <c r="G1364" s="28"/>
      <c r="P1364" s="25"/>
    </row>
    <row r="1365" spans="7:16" x14ac:dyDescent="0.25">
      <c r="G1365" s="28"/>
      <c r="P1365" s="25"/>
    </row>
    <row r="1366" spans="7:16" x14ac:dyDescent="0.25">
      <c r="G1366" s="28"/>
      <c r="P1366" s="25"/>
    </row>
    <row r="1367" spans="7:16" x14ac:dyDescent="0.25">
      <c r="G1367" s="28"/>
      <c r="P1367" s="25"/>
    </row>
    <row r="1368" spans="7:16" x14ac:dyDescent="0.25">
      <c r="G1368" s="28"/>
      <c r="P1368" s="25"/>
    </row>
    <row r="1369" spans="7:16" x14ac:dyDescent="0.25">
      <c r="G1369" s="28"/>
      <c r="P1369" s="25"/>
    </row>
    <row r="1370" spans="7:16" x14ac:dyDescent="0.25">
      <c r="G1370" s="28"/>
      <c r="P1370" s="25"/>
    </row>
    <row r="1371" spans="7:16" x14ac:dyDescent="0.25">
      <c r="G1371" s="28"/>
      <c r="P1371" s="25"/>
    </row>
    <row r="1372" spans="7:16" x14ac:dyDescent="0.25">
      <c r="G1372" s="28"/>
      <c r="P1372" s="25"/>
    </row>
    <row r="1373" spans="7:16" x14ac:dyDescent="0.25">
      <c r="G1373" s="28"/>
      <c r="P1373" s="25"/>
    </row>
    <row r="1374" spans="7:16" x14ac:dyDescent="0.25">
      <c r="G1374" s="28"/>
      <c r="P1374" s="25"/>
    </row>
    <row r="1375" spans="7:16" x14ac:dyDescent="0.25">
      <c r="G1375" s="28"/>
      <c r="P1375" s="25"/>
    </row>
    <row r="1376" spans="7:16" x14ac:dyDescent="0.25">
      <c r="G1376" s="28"/>
      <c r="P1376" s="25"/>
    </row>
    <row r="1377" spans="7:16" x14ac:dyDescent="0.25">
      <c r="G1377" s="28"/>
      <c r="P1377" s="25"/>
    </row>
    <row r="1378" spans="7:16" x14ac:dyDescent="0.25">
      <c r="G1378" s="28"/>
      <c r="P1378" s="25"/>
    </row>
    <row r="1379" spans="7:16" x14ac:dyDescent="0.25">
      <c r="G1379" s="28"/>
      <c r="P1379" s="25"/>
    </row>
    <row r="1380" spans="7:16" x14ac:dyDescent="0.25">
      <c r="G1380" s="28"/>
      <c r="P1380" s="25"/>
    </row>
    <row r="1381" spans="7:16" x14ac:dyDescent="0.25">
      <c r="G1381" s="28"/>
      <c r="P1381" s="25"/>
    </row>
    <row r="1382" spans="7:16" x14ac:dyDescent="0.25">
      <c r="G1382" s="28"/>
      <c r="P1382" s="25"/>
    </row>
    <row r="1383" spans="7:16" x14ac:dyDescent="0.25">
      <c r="G1383" s="28"/>
      <c r="P1383" s="25"/>
    </row>
    <row r="1384" spans="7:16" x14ac:dyDescent="0.25">
      <c r="G1384" s="28"/>
      <c r="P1384" s="25"/>
    </row>
    <row r="1385" spans="7:16" x14ac:dyDescent="0.25">
      <c r="G1385" s="28"/>
      <c r="P1385" s="25"/>
    </row>
    <row r="1386" spans="7:16" x14ac:dyDescent="0.25">
      <c r="G1386" s="28"/>
      <c r="P1386" s="25"/>
    </row>
    <row r="1387" spans="7:16" x14ac:dyDescent="0.25">
      <c r="G1387" s="28"/>
      <c r="P1387" s="25"/>
    </row>
    <row r="1388" spans="7:16" x14ac:dyDescent="0.25">
      <c r="G1388" s="28"/>
      <c r="P1388" s="25"/>
    </row>
    <row r="1389" spans="7:16" x14ac:dyDescent="0.25">
      <c r="G1389" s="28"/>
      <c r="P1389" s="25"/>
    </row>
    <row r="1390" spans="7:16" x14ac:dyDescent="0.25">
      <c r="G1390" s="28"/>
      <c r="P1390" s="25"/>
    </row>
    <row r="1391" spans="7:16" x14ac:dyDescent="0.25">
      <c r="G1391" s="28"/>
      <c r="P1391" s="25"/>
    </row>
    <row r="1392" spans="7:16" x14ac:dyDescent="0.25">
      <c r="G1392" s="28"/>
      <c r="P1392" s="25"/>
    </row>
    <row r="1393" spans="7:16" x14ac:dyDescent="0.25">
      <c r="G1393" s="28"/>
      <c r="P1393" s="25"/>
    </row>
    <row r="1394" spans="7:16" x14ac:dyDescent="0.25">
      <c r="G1394" s="28"/>
      <c r="P1394" s="25"/>
    </row>
    <row r="1395" spans="7:16" x14ac:dyDescent="0.25">
      <c r="G1395" s="28"/>
      <c r="P1395" s="25"/>
    </row>
    <row r="1396" spans="7:16" x14ac:dyDescent="0.25">
      <c r="G1396" s="28"/>
      <c r="P1396" s="25"/>
    </row>
    <row r="1397" spans="7:16" x14ac:dyDescent="0.25">
      <c r="G1397" s="28"/>
      <c r="P1397" s="25"/>
    </row>
    <row r="1398" spans="7:16" x14ac:dyDescent="0.25">
      <c r="G1398" s="28"/>
      <c r="P1398" s="25"/>
    </row>
    <row r="1399" spans="7:16" x14ac:dyDescent="0.25">
      <c r="G1399" s="28"/>
      <c r="P1399" s="25"/>
    </row>
    <row r="1400" spans="7:16" x14ac:dyDescent="0.25">
      <c r="G1400" s="28"/>
      <c r="P1400" s="25"/>
    </row>
    <row r="1401" spans="7:16" x14ac:dyDescent="0.25">
      <c r="G1401" s="28"/>
      <c r="P1401" s="25"/>
    </row>
    <row r="1402" spans="7:16" x14ac:dyDescent="0.25">
      <c r="G1402" s="28"/>
      <c r="P1402" s="25"/>
    </row>
    <row r="1403" spans="7:16" x14ac:dyDescent="0.25">
      <c r="G1403" s="28"/>
      <c r="P1403" s="25"/>
    </row>
    <row r="1404" spans="7:16" x14ac:dyDescent="0.25">
      <c r="G1404" s="28"/>
      <c r="P1404" s="25"/>
    </row>
    <row r="1405" spans="7:16" x14ac:dyDescent="0.25">
      <c r="G1405" s="28"/>
      <c r="P1405" s="25"/>
    </row>
    <row r="1406" spans="7:16" x14ac:dyDescent="0.25">
      <c r="G1406" s="28"/>
      <c r="P1406" s="25"/>
    </row>
    <row r="1407" spans="7:16" x14ac:dyDescent="0.25">
      <c r="G1407" s="28"/>
      <c r="P1407" s="25"/>
    </row>
    <row r="1408" spans="7:16" x14ac:dyDescent="0.25">
      <c r="G1408" s="28"/>
      <c r="P1408" s="25"/>
    </row>
    <row r="1409" spans="7:16" x14ac:dyDescent="0.25">
      <c r="G1409" s="28"/>
      <c r="P1409" s="25"/>
    </row>
    <row r="1410" spans="7:16" x14ac:dyDescent="0.25">
      <c r="G1410" s="28"/>
      <c r="P1410" s="25"/>
    </row>
    <row r="1411" spans="7:16" x14ac:dyDescent="0.25">
      <c r="G1411" s="28"/>
      <c r="P1411" s="25"/>
    </row>
    <row r="1412" spans="7:16" x14ac:dyDescent="0.25">
      <c r="G1412" s="28"/>
      <c r="P1412" s="25"/>
    </row>
    <row r="1413" spans="7:16" x14ac:dyDescent="0.25">
      <c r="G1413" s="28"/>
      <c r="P1413" s="25"/>
    </row>
    <row r="1414" spans="7:16" x14ac:dyDescent="0.25">
      <c r="G1414" s="28"/>
      <c r="P1414" s="25"/>
    </row>
    <row r="1415" spans="7:16" x14ac:dyDescent="0.25">
      <c r="G1415" s="28"/>
      <c r="P1415" s="25"/>
    </row>
    <row r="1416" spans="7:16" x14ac:dyDescent="0.25">
      <c r="G1416" s="28"/>
      <c r="P1416" s="25"/>
    </row>
    <row r="1417" spans="7:16" x14ac:dyDescent="0.25">
      <c r="G1417" s="28"/>
      <c r="P1417" s="25"/>
    </row>
    <row r="1418" spans="7:16" x14ac:dyDescent="0.25">
      <c r="G1418" s="28"/>
      <c r="P1418" s="25"/>
    </row>
    <row r="1419" spans="7:16" x14ac:dyDescent="0.25">
      <c r="G1419" s="28"/>
      <c r="P1419" s="25"/>
    </row>
    <row r="1420" spans="7:16" x14ac:dyDescent="0.25">
      <c r="G1420" s="28"/>
      <c r="P1420" s="25"/>
    </row>
    <row r="1421" spans="7:16" x14ac:dyDescent="0.25">
      <c r="G1421" s="28"/>
      <c r="P1421" s="25"/>
    </row>
    <row r="1422" spans="7:16" x14ac:dyDescent="0.25">
      <c r="G1422" s="28"/>
      <c r="P1422" s="25"/>
    </row>
    <row r="1423" spans="7:16" x14ac:dyDescent="0.25">
      <c r="G1423" s="28"/>
      <c r="P1423" s="25"/>
    </row>
    <row r="1424" spans="7:16" x14ac:dyDescent="0.25">
      <c r="G1424" s="28"/>
      <c r="P1424" s="25"/>
    </row>
    <row r="1425" spans="7:16" x14ac:dyDescent="0.25">
      <c r="G1425" s="28"/>
      <c r="P1425" s="25"/>
    </row>
    <row r="1426" spans="7:16" x14ac:dyDescent="0.25">
      <c r="G1426" s="28"/>
      <c r="P1426" s="25"/>
    </row>
    <row r="1427" spans="7:16" x14ac:dyDescent="0.25">
      <c r="G1427" s="28"/>
      <c r="P1427" s="25"/>
    </row>
    <row r="1428" spans="7:16" x14ac:dyDescent="0.25">
      <c r="G1428" s="28"/>
      <c r="P1428" s="25"/>
    </row>
    <row r="1429" spans="7:16" x14ac:dyDescent="0.25">
      <c r="G1429" s="28"/>
      <c r="P1429" s="25"/>
    </row>
    <row r="1430" spans="7:16" x14ac:dyDescent="0.25">
      <c r="G1430" s="28"/>
      <c r="P1430" s="25"/>
    </row>
    <row r="1431" spans="7:16" x14ac:dyDescent="0.25">
      <c r="G1431" s="28"/>
      <c r="P1431" s="25"/>
    </row>
    <row r="1432" spans="7:16" x14ac:dyDescent="0.25">
      <c r="G1432" s="28"/>
      <c r="P1432" s="25"/>
    </row>
    <row r="1433" spans="7:16" x14ac:dyDescent="0.25">
      <c r="G1433" s="28"/>
      <c r="P1433" s="25"/>
    </row>
    <row r="1434" spans="7:16" x14ac:dyDescent="0.25">
      <c r="G1434" s="28"/>
      <c r="P1434" s="25"/>
    </row>
    <row r="1435" spans="7:16" x14ac:dyDescent="0.25">
      <c r="G1435" s="28"/>
      <c r="P1435" s="25"/>
    </row>
    <row r="1436" spans="7:16" x14ac:dyDescent="0.25">
      <c r="G1436" s="28"/>
      <c r="P1436" s="25"/>
    </row>
    <row r="1437" spans="7:16" x14ac:dyDescent="0.25">
      <c r="G1437" s="28"/>
      <c r="P1437" s="25"/>
    </row>
    <row r="1438" spans="7:16" x14ac:dyDescent="0.25">
      <c r="G1438" s="28"/>
      <c r="P1438" s="25"/>
    </row>
    <row r="1439" spans="7:16" x14ac:dyDescent="0.25">
      <c r="G1439" s="28"/>
      <c r="P1439" s="25"/>
    </row>
    <row r="1440" spans="7:16" x14ac:dyDescent="0.25">
      <c r="G1440" s="28"/>
      <c r="P1440" s="25"/>
    </row>
    <row r="1441" spans="7:16" x14ac:dyDescent="0.25">
      <c r="G1441" s="28"/>
      <c r="P1441" s="25"/>
    </row>
    <row r="1442" spans="7:16" x14ac:dyDescent="0.25">
      <c r="G1442" s="28"/>
      <c r="P1442" s="25"/>
    </row>
    <row r="1443" spans="7:16" x14ac:dyDescent="0.25">
      <c r="G1443" s="28"/>
      <c r="P1443" s="25"/>
    </row>
    <row r="1444" spans="7:16" x14ac:dyDescent="0.25">
      <c r="G1444" s="28"/>
      <c r="P1444" s="25"/>
    </row>
    <row r="1445" spans="7:16" x14ac:dyDescent="0.25">
      <c r="G1445" s="28"/>
      <c r="P1445" s="25"/>
    </row>
    <row r="1446" spans="7:16" x14ac:dyDescent="0.25">
      <c r="G1446" s="28"/>
      <c r="P1446" s="25"/>
    </row>
    <row r="1447" spans="7:16" x14ac:dyDescent="0.25">
      <c r="G1447" s="28"/>
      <c r="P1447" s="25"/>
    </row>
    <row r="1448" spans="7:16" x14ac:dyDescent="0.25">
      <c r="G1448" s="28"/>
      <c r="P1448" s="25"/>
    </row>
    <row r="1449" spans="7:16" x14ac:dyDescent="0.25">
      <c r="G1449" s="28"/>
      <c r="P1449" s="25"/>
    </row>
    <row r="1450" spans="7:16" x14ac:dyDescent="0.25">
      <c r="G1450" s="28"/>
      <c r="P1450" s="25"/>
    </row>
    <row r="1451" spans="7:16" x14ac:dyDescent="0.25">
      <c r="G1451" s="28"/>
      <c r="P1451" s="25"/>
    </row>
    <row r="1452" spans="7:16" x14ac:dyDescent="0.25">
      <c r="G1452" s="28"/>
      <c r="P1452" s="25"/>
    </row>
    <row r="1453" spans="7:16" x14ac:dyDescent="0.25">
      <c r="G1453" s="28"/>
      <c r="P1453" s="25"/>
    </row>
    <row r="1454" spans="7:16" x14ac:dyDescent="0.25">
      <c r="G1454" s="28"/>
      <c r="P1454" s="25"/>
    </row>
    <row r="1455" spans="7:16" x14ac:dyDescent="0.25">
      <c r="G1455" s="28"/>
      <c r="P1455" s="25"/>
    </row>
    <row r="1456" spans="7:16" x14ac:dyDescent="0.25">
      <c r="G1456" s="28"/>
      <c r="P1456" s="25"/>
    </row>
    <row r="1457" spans="7:16" x14ac:dyDescent="0.25">
      <c r="G1457" s="28"/>
      <c r="P1457" s="25"/>
    </row>
    <row r="1458" spans="7:16" x14ac:dyDescent="0.25">
      <c r="G1458" s="28"/>
      <c r="P1458" s="25"/>
    </row>
    <row r="1459" spans="7:16" x14ac:dyDescent="0.25">
      <c r="G1459" s="28"/>
      <c r="P1459" s="25"/>
    </row>
    <row r="1460" spans="7:16" x14ac:dyDescent="0.25">
      <c r="G1460" s="28"/>
      <c r="P1460" s="25"/>
    </row>
    <row r="1461" spans="7:16" x14ac:dyDescent="0.25">
      <c r="G1461" s="28"/>
      <c r="P1461" s="25"/>
    </row>
    <row r="1462" spans="7:16" x14ac:dyDescent="0.25">
      <c r="G1462" s="28"/>
      <c r="P1462" s="25"/>
    </row>
    <row r="1463" spans="7:16" x14ac:dyDescent="0.25">
      <c r="G1463" s="28"/>
      <c r="P1463" s="25"/>
    </row>
    <row r="1464" spans="7:16" x14ac:dyDescent="0.25">
      <c r="G1464" s="28"/>
      <c r="P1464" s="25"/>
    </row>
    <row r="1465" spans="7:16" x14ac:dyDescent="0.25">
      <c r="G1465" s="28"/>
      <c r="P1465" s="25"/>
    </row>
    <row r="1466" spans="7:16" x14ac:dyDescent="0.25">
      <c r="G1466" s="28"/>
      <c r="P1466" s="25"/>
    </row>
    <row r="1467" spans="7:16" x14ac:dyDescent="0.25">
      <c r="G1467" s="28"/>
      <c r="P1467" s="25"/>
    </row>
    <row r="1468" spans="7:16" x14ac:dyDescent="0.25">
      <c r="G1468" s="28"/>
      <c r="P1468" s="25"/>
    </row>
    <row r="1469" spans="7:16" x14ac:dyDescent="0.25">
      <c r="G1469" s="28"/>
      <c r="P1469" s="25"/>
    </row>
    <row r="1470" spans="7:16" x14ac:dyDescent="0.25">
      <c r="G1470" s="28"/>
      <c r="P1470" s="25"/>
    </row>
    <row r="1471" spans="7:16" x14ac:dyDescent="0.25">
      <c r="G1471" s="28"/>
      <c r="P1471" s="25"/>
    </row>
    <row r="1472" spans="7:16" x14ac:dyDescent="0.25">
      <c r="G1472" s="28"/>
      <c r="P1472" s="25"/>
    </row>
    <row r="1473" spans="7:16" x14ac:dyDescent="0.25">
      <c r="G1473" s="28"/>
      <c r="P1473" s="25"/>
    </row>
    <row r="1474" spans="7:16" x14ac:dyDescent="0.25">
      <c r="G1474" s="28"/>
      <c r="P1474" s="25"/>
    </row>
    <row r="1475" spans="7:16" x14ac:dyDescent="0.25">
      <c r="G1475" s="28"/>
      <c r="P1475" s="25"/>
    </row>
    <row r="1476" spans="7:16" x14ac:dyDescent="0.25">
      <c r="G1476" s="28"/>
      <c r="P1476" s="25"/>
    </row>
    <row r="1477" spans="7:16" x14ac:dyDescent="0.25">
      <c r="G1477" s="28"/>
      <c r="P1477" s="25"/>
    </row>
    <row r="1478" spans="7:16" x14ac:dyDescent="0.25">
      <c r="G1478" s="28"/>
      <c r="P1478" s="25"/>
    </row>
    <row r="1479" spans="7:16" x14ac:dyDescent="0.25">
      <c r="G1479" s="28"/>
      <c r="P1479" s="25"/>
    </row>
    <row r="1480" spans="7:16" x14ac:dyDescent="0.25">
      <c r="G1480" s="28"/>
      <c r="P1480" s="25"/>
    </row>
    <row r="1481" spans="7:16" x14ac:dyDescent="0.25">
      <c r="G1481" s="28"/>
      <c r="P1481" s="25"/>
    </row>
    <row r="1482" spans="7:16" x14ac:dyDescent="0.25">
      <c r="G1482" s="28"/>
      <c r="P1482" s="25"/>
    </row>
    <row r="1483" spans="7:16" x14ac:dyDescent="0.25">
      <c r="G1483" s="28"/>
      <c r="P1483" s="25"/>
    </row>
    <row r="1484" spans="7:16" x14ac:dyDescent="0.25">
      <c r="G1484" s="28"/>
      <c r="P1484" s="25"/>
    </row>
    <row r="1485" spans="7:16" x14ac:dyDescent="0.25">
      <c r="G1485" s="28"/>
      <c r="P1485" s="25"/>
    </row>
    <row r="1486" spans="7:16" x14ac:dyDescent="0.25">
      <c r="G1486" s="28"/>
      <c r="P1486" s="25"/>
    </row>
    <row r="1487" spans="7:16" x14ac:dyDescent="0.25">
      <c r="G1487" s="28"/>
      <c r="P1487" s="25"/>
    </row>
    <row r="1488" spans="7:16" x14ac:dyDescent="0.25">
      <c r="G1488" s="28"/>
      <c r="P1488" s="25"/>
    </row>
    <row r="1489" spans="7:16" x14ac:dyDescent="0.25">
      <c r="G1489" s="28"/>
      <c r="P1489" s="25"/>
    </row>
    <row r="1490" spans="7:16" x14ac:dyDescent="0.25">
      <c r="G1490" s="28"/>
      <c r="P1490" s="25"/>
    </row>
    <row r="1491" spans="7:16" x14ac:dyDescent="0.25">
      <c r="G1491" s="28"/>
      <c r="P1491" s="25"/>
    </row>
    <row r="1492" spans="7:16" x14ac:dyDescent="0.25">
      <c r="G1492" s="28"/>
      <c r="P1492" s="25"/>
    </row>
    <row r="1493" spans="7:16" x14ac:dyDescent="0.25">
      <c r="G1493" s="28"/>
      <c r="P1493" s="25"/>
    </row>
    <row r="1494" spans="7:16" x14ac:dyDescent="0.25">
      <c r="G1494" s="28"/>
      <c r="P1494" s="25"/>
    </row>
    <row r="1495" spans="7:16" x14ac:dyDescent="0.25">
      <c r="G1495" s="28"/>
      <c r="P1495" s="25"/>
    </row>
    <row r="1496" spans="7:16" x14ac:dyDescent="0.25">
      <c r="G1496" s="28"/>
      <c r="P1496" s="25"/>
    </row>
    <row r="1497" spans="7:16" x14ac:dyDescent="0.25">
      <c r="G1497" s="28"/>
      <c r="P1497" s="25"/>
    </row>
    <row r="1498" spans="7:16" x14ac:dyDescent="0.25">
      <c r="G1498" s="28"/>
      <c r="P1498" s="25"/>
    </row>
    <row r="1499" spans="7:16" x14ac:dyDescent="0.25">
      <c r="G1499" s="28"/>
      <c r="P1499" s="25"/>
    </row>
    <row r="1500" spans="7:16" x14ac:dyDescent="0.25">
      <c r="G1500" s="28"/>
      <c r="P1500" s="25"/>
    </row>
    <row r="1501" spans="7:16" x14ac:dyDescent="0.25">
      <c r="G1501" s="28"/>
      <c r="P1501" s="25"/>
    </row>
    <row r="1502" spans="7:16" x14ac:dyDescent="0.25">
      <c r="G1502" s="28"/>
      <c r="P1502" s="25"/>
    </row>
    <row r="1503" spans="7:16" x14ac:dyDescent="0.25">
      <c r="G1503" s="28"/>
      <c r="P1503" s="25"/>
    </row>
    <row r="1504" spans="7:16" x14ac:dyDescent="0.25">
      <c r="G1504" s="28"/>
      <c r="P1504" s="25"/>
    </row>
    <row r="1505" spans="7:16" x14ac:dyDescent="0.25">
      <c r="G1505" s="28"/>
      <c r="P1505" s="25"/>
    </row>
    <row r="1506" spans="7:16" x14ac:dyDescent="0.25">
      <c r="G1506" s="28"/>
      <c r="P1506" s="25"/>
    </row>
    <row r="1507" spans="7:16" x14ac:dyDescent="0.25">
      <c r="G1507" s="28"/>
      <c r="P1507" s="25"/>
    </row>
    <row r="1508" spans="7:16" x14ac:dyDescent="0.25">
      <c r="G1508" s="28"/>
      <c r="P1508" s="25"/>
    </row>
    <row r="1509" spans="7:16" x14ac:dyDescent="0.25">
      <c r="G1509" s="28"/>
      <c r="P1509" s="25"/>
    </row>
    <row r="1510" spans="7:16" x14ac:dyDescent="0.25">
      <c r="G1510" s="28"/>
      <c r="P1510" s="25"/>
    </row>
    <row r="1511" spans="7:16" x14ac:dyDescent="0.25">
      <c r="G1511" s="28"/>
      <c r="P1511" s="25"/>
    </row>
    <row r="1512" spans="7:16" x14ac:dyDescent="0.25">
      <c r="G1512" s="28"/>
      <c r="P1512" s="25"/>
    </row>
    <row r="1513" spans="7:16" x14ac:dyDescent="0.25">
      <c r="G1513" s="28"/>
      <c r="P1513" s="25"/>
    </row>
    <row r="1514" spans="7:16" x14ac:dyDescent="0.25">
      <c r="G1514" s="28"/>
      <c r="P1514" s="25"/>
    </row>
    <row r="1515" spans="7:16" x14ac:dyDescent="0.25">
      <c r="G1515" s="28"/>
      <c r="P1515" s="25"/>
    </row>
    <row r="1516" spans="7:16" x14ac:dyDescent="0.25">
      <c r="G1516" s="28"/>
      <c r="P1516" s="25"/>
    </row>
    <row r="1517" spans="7:16" x14ac:dyDescent="0.25">
      <c r="G1517" s="28"/>
      <c r="P1517" s="25"/>
    </row>
    <row r="1518" spans="7:16" x14ac:dyDescent="0.25">
      <c r="G1518" s="28"/>
      <c r="P1518" s="25"/>
    </row>
    <row r="1519" spans="7:16" x14ac:dyDescent="0.25">
      <c r="G1519" s="28"/>
      <c r="P1519" s="25"/>
    </row>
    <row r="1520" spans="7:16" x14ac:dyDescent="0.25">
      <c r="G1520" s="28"/>
      <c r="P1520" s="25"/>
    </row>
    <row r="1521" spans="7:16" x14ac:dyDescent="0.25">
      <c r="G1521" s="28"/>
      <c r="P1521" s="25"/>
    </row>
    <row r="1522" spans="7:16" x14ac:dyDescent="0.25">
      <c r="G1522" s="28"/>
      <c r="P1522" s="25"/>
    </row>
    <row r="1523" spans="7:16" x14ac:dyDescent="0.25">
      <c r="G1523" s="28"/>
      <c r="P1523" s="25"/>
    </row>
    <row r="1524" spans="7:16" x14ac:dyDescent="0.25">
      <c r="G1524" s="28"/>
      <c r="P1524" s="25"/>
    </row>
    <row r="1525" spans="7:16" x14ac:dyDescent="0.25">
      <c r="G1525" s="28"/>
      <c r="P1525" s="25"/>
    </row>
    <row r="1526" spans="7:16" x14ac:dyDescent="0.25">
      <c r="G1526" s="28"/>
      <c r="P1526" s="25"/>
    </row>
    <row r="1527" spans="7:16" x14ac:dyDescent="0.25">
      <c r="G1527" s="28"/>
      <c r="P1527" s="25"/>
    </row>
    <row r="1528" spans="7:16" x14ac:dyDescent="0.25">
      <c r="G1528" s="28"/>
      <c r="P1528" s="25"/>
    </row>
    <row r="1529" spans="7:16" x14ac:dyDescent="0.25">
      <c r="G1529" s="28"/>
      <c r="P1529" s="25"/>
    </row>
    <row r="1530" spans="7:16" x14ac:dyDescent="0.25">
      <c r="G1530" s="28"/>
      <c r="P1530" s="25"/>
    </row>
    <row r="1531" spans="7:16" x14ac:dyDescent="0.25">
      <c r="G1531" s="28"/>
      <c r="P1531" s="25"/>
    </row>
    <row r="1532" spans="7:16" x14ac:dyDescent="0.25">
      <c r="G1532" s="28"/>
      <c r="P1532" s="25"/>
    </row>
    <row r="1533" spans="7:16" x14ac:dyDescent="0.25">
      <c r="G1533" s="28"/>
      <c r="P1533" s="25"/>
    </row>
    <row r="1534" spans="7:16" x14ac:dyDescent="0.25">
      <c r="G1534" s="28"/>
      <c r="P1534" s="25"/>
    </row>
    <row r="1535" spans="7:16" x14ac:dyDescent="0.25">
      <c r="G1535" s="28"/>
      <c r="P1535" s="25"/>
    </row>
    <row r="1536" spans="7:16" x14ac:dyDescent="0.25">
      <c r="G1536" s="28"/>
      <c r="P1536" s="25"/>
    </row>
    <row r="1537" spans="7:16" x14ac:dyDescent="0.25">
      <c r="G1537" s="28"/>
      <c r="P1537" s="25"/>
    </row>
    <row r="1538" spans="7:16" x14ac:dyDescent="0.25">
      <c r="G1538" s="28"/>
      <c r="P1538" s="25"/>
    </row>
    <row r="1539" spans="7:16" x14ac:dyDescent="0.25">
      <c r="G1539" s="28"/>
      <c r="P1539" s="25"/>
    </row>
    <row r="1540" spans="7:16" x14ac:dyDescent="0.25">
      <c r="G1540" s="28"/>
      <c r="P1540" s="25"/>
    </row>
    <row r="1541" spans="7:16" x14ac:dyDescent="0.25">
      <c r="G1541" s="28"/>
      <c r="P1541" s="25"/>
    </row>
    <row r="1542" spans="7:16" x14ac:dyDescent="0.25">
      <c r="G1542" s="28"/>
      <c r="P1542" s="25"/>
    </row>
    <row r="1543" spans="7:16" x14ac:dyDescent="0.25">
      <c r="G1543" s="28"/>
      <c r="P1543" s="25"/>
    </row>
    <row r="1544" spans="7:16" x14ac:dyDescent="0.25">
      <c r="G1544" s="28"/>
      <c r="P1544" s="25"/>
    </row>
    <row r="1545" spans="7:16" x14ac:dyDescent="0.25">
      <c r="G1545" s="28"/>
      <c r="P1545" s="25"/>
    </row>
    <row r="1546" spans="7:16" x14ac:dyDescent="0.25">
      <c r="G1546" s="28"/>
      <c r="P1546" s="25"/>
    </row>
    <row r="1547" spans="7:16" x14ac:dyDescent="0.25">
      <c r="G1547" s="28"/>
      <c r="P1547" s="25"/>
    </row>
    <row r="1548" spans="7:16" x14ac:dyDescent="0.25">
      <c r="G1548" s="28"/>
      <c r="P1548" s="25"/>
    </row>
    <row r="1549" spans="7:16" x14ac:dyDescent="0.25">
      <c r="G1549" s="28"/>
      <c r="P1549" s="25"/>
    </row>
    <row r="1550" spans="7:16" x14ac:dyDescent="0.25">
      <c r="G1550" s="28"/>
      <c r="P1550" s="25"/>
    </row>
    <row r="1551" spans="7:16" x14ac:dyDescent="0.25">
      <c r="G1551" s="28"/>
      <c r="P1551" s="25"/>
    </row>
    <row r="1552" spans="7:16" x14ac:dyDescent="0.25">
      <c r="G1552" s="28"/>
      <c r="P1552" s="25"/>
    </row>
    <row r="1553" spans="7:16" x14ac:dyDescent="0.25">
      <c r="G1553" s="28"/>
      <c r="P1553" s="25"/>
    </row>
    <row r="1554" spans="7:16" x14ac:dyDescent="0.25">
      <c r="G1554" s="28"/>
      <c r="P1554" s="25"/>
    </row>
    <row r="1555" spans="7:16" x14ac:dyDescent="0.25">
      <c r="G1555" s="28"/>
      <c r="P1555" s="25"/>
    </row>
    <row r="1556" spans="7:16" x14ac:dyDescent="0.25">
      <c r="G1556" s="28"/>
      <c r="P1556" s="25"/>
    </row>
    <row r="1557" spans="7:16" x14ac:dyDescent="0.25">
      <c r="G1557" s="28"/>
      <c r="P1557" s="25"/>
    </row>
    <row r="1558" spans="7:16" x14ac:dyDescent="0.25">
      <c r="G1558" s="28"/>
      <c r="P1558" s="25"/>
    </row>
    <row r="1559" spans="7:16" x14ac:dyDescent="0.25">
      <c r="G1559" s="28"/>
      <c r="P1559" s="25"/>
    </row>
    <row r="1560" spans="7:16" x14ac:dyDescent="0.25">
      <c r="G1560" s="28"/>
      <c r="P1560" s="25"/>
    </row>
    <row r="1561" spans="7:16" x14ac:dyDescent="0.25">
      <c r="G1561" s="28"/>
      <c r="P1561" s="25"/>
    </row>
    <row r="1562" spans="7:16" x14ac:dyDescent="0.25">
      <c r="G1562" s="28"/>
      <c r="P1562" s="25"/>
    </row>
    <row r="1563" spans="7:16" x14ac:dyDescent="0.25">
      <c r="G1563" s="28"/>
      <c r="P1563" s="25"/>
    </row>
    <row r="1564" spans="7:16" x14ac:dyDescent="0.25">
      <c r="G1564" s="28"/>
      <c r="P1564" s="25"/>
    </row>
    <row r="1565" spans="7:16" x14ac:dyDescent="0.25">
      <c r="G1565" s="28"/>
      <c r="P1565" s="25"/>
    </row>
    <row r="1566" spans="7:16" x14ac:dyDescent="0.25">
      <c r="G1566" s="28"/>
      <c r="P1566" s="25"/>
    </row>
    <row r="1567" spans="7:16" x14ac:dyDescent="0.25">
      <c r="G1567" s="28"/>
      <c r="P1567" s="25"/>
    </row>
    <row r="1568" spans="7:16" x14ac:dyDescent="0.25">
      <c r="G1568" s="28"/>
      <c r="P1568" s="25"/>
    </row>
    <row r="1569" spans="7:16" x14ac:dyDescent="0.25">
      <c r="G1569" s="28"/>
      <c r="P1569" s="25"/>
    </row>
    <row r="1570" spans="7:16" x14ac:dyDescent="0.25">
      <c r="G1570" s="28"/>
      <c r="P1570" s="25"/>
    </row>
    <row r="1571" spans="7:16" x14ac:dyDescent="0.25">
      <c r="G1571" s="28"/>
      <c r="P1571" s="25"/>
    </row>
    <row r="1572" spans="7:16" x14ac:dyDescent="0.25">
      <c r="G1572" s="28"/>
      <c r="P1572" s="25"/>
    </row>
    <row r="1573" spans="7:16" x14ac:dyDescent="0.25">
      <c r="G1573" s="28"/>
      <c r="P1573" s="25"/>
    </row>
    <row r="1574" spans="7:16" x14ac:dyDescent="0.25">
      <c r="G1574" s="28"/>
      <c r="P1574" s="25"/>
    </row>
    <row r="1575" spans="7:16" x14ac:dyDescent="0.25">
      <c r="G1575" s="28"/>
      <c r="P1575" s="25"/>
    </row>
    <row r="1576" spans="7:16" x14ac:dyDescent="0.25">
      <c r="G1576" s="28"/>
      <c r="P1576" s="25"/>
    </row>
    <row r="1577" spans="7:16" x14ac:dyDescent="0.25">
      <c r="G1577" s="28"/>
      <c r="P1577" s="25"/>
    </row>
    <row r="1578" spans="7:16" x14ac:dyDescent="0.25">
      <c r="G1578" s="28"/>
      <c r="P1578" s="25"/>
    </row>
    <row r="1579" spans="7:16" x14ac:dyDescent="0.25">
      <c r="G1579" s="28"/>
      <c r="P1579" s="25"/>
    </row>
    <row r="1580" spans="7:16" x14ac:dyDescent="0.25">
      <c r="G1580" s="28"/>
      <c r="P1580" s="25"/>
    </row>
    <row r="1581" spans="7:16" x14ac:dyDescent="0.25">
      <c r="G1581" s="28"/>
      <c r="P1581" s="25"/>
    </row>
    <row r="1582" spans="7:16" x14ac:dyDescent="0.25">
      <c r="G1582" s="28"/>
      <c r="P1582" s="25"/>
    </row>
    <row r="1583" spans="7:16" x14ac:dyDescent="0.25">
      <c r="G1583" s="28"/>
      <c r="P1583" s="25"/>
    </row>
    <row r="1584" spans="7:16" x14ac:dyDescent="0.25">
      <c r="G1584" s="28"/>
      <c r="P1584" s="25"/>
    </row>
    <row r="1585" spans="7:16" x14ac:dyDescent="0.25">
      <c r="G1585" s="28"/>
      <c r="P1585" s="25"/>
    </row>
    <row r="1586" spans="7:16" x14ac:dyDescent="0.25">
      <c r="G1586" s="28"/>
      <c r="P1586" s="25"/>
    </row>
    <row r="1587" spans="7:16" x14ac:dyDescent="0.25">
      <c r="G1587" s="28"/>
      <c r="P1587" s="25"/>
    </row>
    <row r="1588" spans="7:16" x14ac:dyDescent="0.25">
      <c r="G1588" s="28"/>
      <c r="P1588" s="25"/>
    </row>
    <row r="1589" spans="7:16" x14ac:dyDescent="0.25">
      <c r="G1589" s="28"/>
      <c r="P1589" s="25"/>
    </row>
    <row r="1590" spans="7:16" x14ac:dyDescent="0.25">
      <c r="G1590" s="28"/>
      <c r="P1590" s="25"/>
    </row>
    <row r="1591" spans="7:16" x14ac:dyDescent="0.25">
      <c r="G1591" s="28"/>
      <c r="P1591" s="25"/>
    </row>
    <row r="1592" spans="7:16" x14ac:dyDescent="0.25">
      <c r="G1592" s="28"/>
      <c r="P1592" s="25"/>
    </row>
    <row r="1593" spans="7:16" x14ac:dyDescent="0.25">
      <c r="G1593" s="28"/>
      <c r="P1593" s="25"/>
    </row>
    <row r="1594" spans="7:16" x14ac:dyDescent="0.25">
      <c r="G1594" s="28"/>
      <c r="P1594" s="25"/>
    </row>
    <row r="1595" spans="7:16" x14ac:dyDescent="0.25">
      <c r="G1595" s="28"/>
      <c r="P1595" s="25"/>
    </row>
    <row r="1596" spans="7:16" x14ac:dyDescent="0.25">
      <c r="G1596" s="28"/>
      <c r="P1596" s="25"/>
    </row>
    <row r="1597" spans="7:16" x14ac:dyDescent="0.25">
      <c r="G1597" s="28"/>
      <c r="P1597" s="25"/>
    </row>
    <row r="1598" spans="7:16" x14ac:dyDescent="0.25">
      <c r="G1598" s="28"/>
      <c r="P1598" s="25"/>
    </row>
    <row r="1599" spans="7:16" x14ac:dyDescent="0.25">
      <c r="G1599" s="28"/>
      <c r="P1599" s="25"/>
    </row>
    <row r="1600" spans="7:16" x14ac:dyDescent="0.25">
      <c r="G1600" s="28"/>
      <c r="P1600" s="25"/>
    </row>
    <row r="1601" spans="7:16" x14ac:dyDescent="0.25">
      <c r="G1601" s="28"/>
      <c r="P1601" s="25"/>
    </row>
    <row r="1602" spans="7:16" x14ac:dyDescent="0.25">
      <c r="G1602" s="28"/>
      <c r="P1602" s="25"/>
    </row>
    <row r="1603" spans="7:16" x14ac:dyDescent="0.25">
      <c r="G1603" s="28"/>
      <c r="P1603" s="25"/>
    </row>
    <row r="1604" spans="7:16" x14ac:dyDescent="0.25">
      <c r="G1604" s="28"/>
      <c r="P1604" s="25"/>
    </row>
    <row r="1605" spans="7:16" x14ac:dyDescent="0.25">
      <c r="G1605" s="28"/>
      <c r="P1605" s="25"/>
    </row>
    <row r="1606" spans="7:16" x14ac:dyDescent="0.25">
      <c r="G1606" s="28"/>
      <c r="P1606" s="25"/>
    </row>
    <row r="1607" spans="7:16" x14ac:dyDescent="0.25">
      <c r="G1607" s="28"/>
      <c r="P1607" s="25"/>
    </row>
    <row r="1608" spans="7:16" x14ac:dyDescent="0.25">
      <c r="G1608" s="28"/>
      <c r="P1608" s="25"/>
    </row>
    <row r="1609" spans="7:16" x14ac:dyDescent="0.25">
      <c r="G1609" s="28"/>
      <c r="P1609" s="25"/>
    </row>
    <row r="1610" spans="7:16" x14ac:dyDescent="0.25">
      <c r="G1610" s="28"/>
      <c r="P1610" s="25"/>
    </row>
    <row r="1611" spans="7:16" x14ac:dyDescent="0.25">
      <c r="G1611" s="28"/>
      <c r="P1611" s="25"/>
    </row>
    <row r="1612" spans="7:16" x14ac:dyDescent="0.25">
      <c r="G1612" s="28"/>
      <c r="P1612" s="25"/>
    </row>
    <row r="1613" spans="7:16" x14ac:dyDescent="0.25">
      <c r="G1613" s="28"/>
      <c r="P1613" s="25"/>
    </row>
    <row r="1614" spans="7:16" x14ac:dyDescent="0.25">
      <c r="G1614" s="28"/>
      <c r="P1614" s="25"/>
    </row>
    <row r="1615" spans="7:16" x14ac:dyDescent="0.25">
      <c r="G1615" s="28"/>
      <c r="P1615" s="25"/>
    </row>
    <row r="1616" spans="7:16" x14ac:dyDescent="0.25">
      <c r="G1616" s="28"/>
      <c r="P1616" s="25"/>
    </row>
    <row r="1617" spans="7:16" x14ac:dyDescent="0.25">
      <c r="G1617" s="28"/>
      <c r="P1617" s="25"/>
    </row>
    <row r="1618" spans="7:16" x14ac:dyDescent="0.25">
      <c r="G1618" s="28"/>
      <c r="P1618" s="25"/>
    </row>
    <row r="1619" spans="7:16" x14ac:dyDescent="0.25">
      <c r="G1619" s="28"/>
      <c r="P1619" s="25"/>
    </row>
    <row r="1620" spans="7:16" x14ac:dyDescent="0.25">
      <c r="G1620" s="28"/>
      <c r="P1620" s="25"/>
    </row>
    <row r="1621" spans="7:16" x14ac:dyDescent="0.25">
      <c r="G1621" s="28"/>
      <c r="P1621" s="25"/>
    </row>
    <row r="1622" spans="7:16" x14ac:dyDescent="0.25">
      <c r="G1622" s="28"/>
      <c r="P1622" s="25"/>
    </row>
    <row r="1623" spans="7:16" x14ac:dyDescent="0.25">
      <c r="G1623" s="28"/>
      <c r="P1623" s="25"/>
    </row>
    <row r="1624" spans="7:16" x14ac:dyDescent="0.25">
      <c r="G1624" s="28"/>
      <c r="P1624" s="25"/>
    </row>
    <row r="1625" spans="7:16" x14ac:dyDescent="0.25">
      <c r="G1625" s="28"/>
      <c r="P1625" s="25"/>
    </row>
    <row r="1626" spans="7:16" x14ac:dyDescent="0.25">
      <c r="G1626" s="28"/>
      <c r="P1626" s="25"/>
    </row>
    <row r="1627" spans="7:16" x14ac:dyDescent="0.25">
      <c r="G1627" s="28"/>
      <c r="P1627" s="25"/>
    </row>
    <row r="1628" spans="7:16" x14ac:dyDescent="0.25">
      <c r="G1628" s="28"/>
      <c r="P1628" s="25"/>
    </row>
    <row r="1629" spans="7:16" x14ac:dyDescent="0.25">
      <c r="G1629" s="28"/>
      <c r="P1629" s="25"/>
    </row>
    <row r="1630" spans="7:16" x14ac:dyDescent="0.25">
      <c r="G1630" s="28"/>
      <c r="P1630" s="25"/>
    </row>
    <row r="1631" spans="7:16" x14ac:dyDescent="0.25">
      <c r="G1631" s="28"/>
      <c r="P1631" s="25"/>
    </row>
    <row r="1632" spans="7:16" x14ac:dyDescent="0.25">
      <c r="G1632" s="28"/>
      <c r="P1632" s="25"/>
    </row>
    <row r="1633" spans="7:16" x14ac:dyDescent="0.25">
      <c r="G1633" s="28"/>
      <c r="P1633" s="25"/>
    </row>
    <row r="1634" spans="7:16" x14ac:dyDescent="0.25">
      <c r="G1634" s="28"/>
      <c r="P1634" s="25"/>
    </row>
    <row r="1635" spans="7:16" x14ac:dyDescent="0.25">
      <c r="G1635" s="28"/>
      <c r="P1635" s="25"/>
    </row>
    <row r="1636" spans="7:16" x14ac:dyDescent="0.25">
      <c r="G1636" s="28"/>
      <c r="P1636" s="25"/>
    </row>
    <row r="1637" spans="7:16" x14ac:dyDescent="0.25">
      <c r="G1637" s="28"/>
      <c r="P1637" s="25"/>
    </row>
    <row r="1638" spans="7:16" x14ac:dyDescent="0.25">
      <c r="G1638" s="28"/>
      <c r="P1638" s="25"/>
    </row>
    <row r="1639" spans="7:16" x14ac:dyDescent="0.25">
      <c r="G1639" s="28"/>
      <c r="P1639" s="25"/>
    </row>
    <row r="1640" spans="7:16" x14ac:dyDescent="0.25">
      <c r="G1640" s="28"/>
      <c r="P1640" s="25"/>
    </row>
    <row r="1641" spans="7:16" x14ac:dyDescent="0.25">
      <c r="G1641" s="28"/>
      <c r="P1641" s="25"/>
    </row>
    <row r="1642" spans="7:16" x14ac:dyDescent="0.25">
      <c r="G1642" s="28"/>
      <c r="P1642" s="25"/>
    </row>
    <row r="1643" spans="7:16" x14ac:dyDescent="0.25">
      <c r="G1643" s="28"/>
      <c r="P1643" s="25"/>
    </row>
    <row r="1644" spans="7:16" x14ac:dyDescent="0.25">
      <c r="G1644" s="28"/>
      <c r="P1644" s="25"/>
    </row>
    <row r="1645" spans="7:16" x14ac:dyDescent="0.25">
      <c r="G1645" s="28"/>
      <c r="P1645" s="25"/>
    </row>
    <row r="1646" spans="7:16" x14ac:dyDescent="0.25">
      <c r="G1646" s="28"/>
      <c r="P1646" s="25"/>
    </row>
    <row r="1647" spans="7:16" x14ac:dyDescent="0.25">
      <c r="G1647" s="28"/>
      <c r="P1647" s="25"/>
    </row>
    <row r="1648" spans="7:16" x14ac:dyDescent="0.25">
      <c r="G1648" s="28"/>
      <c r="P1648" s="25"/>
    </row>
    <row r="1649" spans="7:16" x14ac:dyDescent="0.25">
      <c r="G1649" s="28"/>
      <c r="P1649" s="25"/>
    </row>
    <row r="1650" spans="7:16" x14ac:dyDescent="0.25">
      <c r="G1650" s="28"/>
      <c r="P1650" s="25"/>
    </row>
    <row r="1651" spans="7:16" x14ac:dyDescent="0.25">
      <c r="G1651" s="28"/>
      <c r="P1651" s="25"/>
    </row>
    <row r="1652" spans="7:16" x14ac:dyDescent="0.25">
      <c r="G1652" s="28"/>
      <c r="P1652" s="25"/>
    </row>
    <row r="1653" spans="7:16" x14ac:dyDescent="0.25">
      <c r="G1653" s="28"/>
      <c r="P1653" s="25"/>
    </row>
    <row r="1654" spans="7:16" x14ac:dyDescent="0.25">
      <c r="G1654" s="28"/>
      <c r="P1654" s="25"/>
    </row>
    <row r="1655" spans="7:16" x14ac:dyDescent="0.25">
      <c r="G1655" s="28"/>
      <c r="P1655" s="25"/>
    </row>
    <row r="1656" spans="7:16" x14ac:dyDescent="0.25">
      <c r="G1656" s="28"/>
      <c r="P1656" s="25"/>
    </row>
    <row r="1657" spans="7:16" x14ac:dyDescent="0.25">
      <c r="G1657" s="28"/>
      <c r="P1657" s="25"/>
    </row>
    <row r="1658" spans="7:16" x14ac:dyDescent="0.25">
      <c r="G1658" s="28"/>
      <c r="P1658" s="25"/>
    </row>
    <row r="1659" spans="7:16" x14ac:dyDescent="0.25">
      <c r="G1659" s="28"/>
      <c r="P1659" s="25"/>
    </row>
    <row r="1660" spans="7:16" x14ac:dyDescent="0.25">
      <c r="G1660" s="28"/>
      <c r="P1660" s="25"/>
    </row>
    <row r="1661" spans="7:16" x14ac:dyDescent="0.25">
      <c r="G1661" s="28"/>
      <c r="P1661" s="25"/>
    </row>
    <row r="1662" spans="7:16" x14ac:dyDescent="0.25">
      <c r="G1662" s="28"/>
      <c r="P1662" s="25"/>
    </row>
    <row r="1663" spans="7:16" x14ac:dyDescent="0.25">
      <c r="G1663" s="28"/>
      <c r="P1663" s="25"/>
    </row>
    <row r="1664" spans="7:16" x14ac:dyDescent="0.25">
      <c r="G1664" s="28"/>
      <c r="P1664" s="25"/>
    </row>
    <row r="1665" spans="7:16" x14ac:dyDescent="0.25">
      <c r="G1665" s="28"/>
      <c r="P1665" s="25"/>
    </row>
    <row r="1666" spans="7:16" x14ac:dyDescent="0.25">
      <c r="G1666" s="28"/>
      <c r="P1666" s="25"/>
    </row>
    <row r="1667" spans="7:16" x14ac:dyDescent="0.25">
      <c r="G1667" s="28"/>
      <c r="P1667" s="25"/>
    </row>
    <row r="1668" spans="7:16" x14ac:dyDescent="0.25">
      <c r="G1668" s="28"/>
      <c r="P1668" s="25"/>
    </row>
    <row r="1669" spans="7:16" x14ac:dyDescent="0.25">
      <c r="G1669" s="28"/>
      <c r="P1669" s="25"/>
    </row>
    <row r="1670" spans="7:16" x14ac:dyDescent="0.25">
      <c r="G1670" s="28"/>
      <c r="P1670" s="25"/>
    </row>
    <row r="1671" spans="7:16" x14ac:dyDescent="0.25">
      <c r="G1671" s="28"/>
      <c r="P1671" s="25"/>
    </row>
    <row r="1672" spans="7:16" x14ac:dyDescent="0.25">
      <c r="G1672" s="28"/>
      <c r="P1672" s="25"/>
    </row>
    <row r="1673" spans="7:16" x14ac:dyDescent="0.25">
      <c r="G1673" s="28"/>
      <c r="P1673" s="25"/>
    </row>
    <row r="1674" spans="7:16" x14ac:dyDescent="0.25">
      <c r="G1674" s="28"/>
      <c r="P1674" s="25"/>
    </row>
    <row r="1675" spans="7:16" x14ac:dyDescent="0.25">
      <c r="G1675" s="28"/>
      <c r="P1675" s="25"/>
    </row>
    <row r="1676" spans="7:16" x14ac:dyDescent="0.25">
      <c r="G1676" s="28"/>
      <c r="P1676" s="25"/>
    </row>
    <row r="1677" spans="7:16" x14ac:dyDescent="0.25">
      <c r="G1677" s="28"/>
      <c r="P1677" s="25"/>
    </row>
    <row r="1678" spans="7:16" x14ac:dyDescent="0.25">
      <c r="G1678" s="28"/>
      <c r="P1678" s="25"/>
    </row>
    <row r="1679" spans="7:16" x14ac:dyDescent="0.25">
      <c r="G1679" s="28"/>
      <c r="P1679" s="25"/>
    </row>
    <row r="1680" spans="7:16" x14ac:dyDescent="0.25">
      <c r="G1680" s="28"/>
      <c r="P1680" s="25"/>
    </row>
    <row r="1681" spans="7:16" x14ac:dyDescent="0.25">
      <c r="G1681" s="28"/>
      <c r="P1681" s="25"/>
    </row>
    <row r="1682" spans="7:16" x14ac:dyDescent="0.25">
      <c r="G1682" s="28"/>
      <c r="P1682" s="25"/>
    </row>
    <row r="1683" spans="7:16" x14ac:dyDescent="0.25">
      <c r="G1683" s="28"/>
      <c r="P1683" s="25"/>
    </row>
    <row r="1684" spans="7:16" x14ac:dyDescent="0.25">
      <c r="G1684" s="28"/>
      <c r="P1684" s="25"/>
    </row>
    <row r="1685" spans="7:16" x14ac:dyDescent="0.25">
      <c r="G1685" s="28"/>
      <c r="P1685" s="25"/>
    </row>
    <row r="1686" spans="7:16" x14ac:dyDescent="0.25">
      <c r="G1686" s="28"/>
      <c r="P1686" s="25"/>
    </row>
    <row r="1687" spans="7:16" x14ac:dyDescent="0.25">
      <c r="G1687" s="28"/>
      <c r="P1687" s="25"/>
    </row>
    <row r="1688" spans="7:16" x14ac:dyDescent="0.25">
      <c r="G1688" s="28"/>
      <c r="P1688" s="25"/>
    </row>
    <row r="1689" spans="7:16" x14ac:dyDescent="0.25">
      <c r="G1689" s="28"/>
      <c r="P1689" s="25"/>
    </row>
    <row r="1690" spans="7:16" x14ac:dyDescent="0.25">
      <c r="G1690" s="28"/>
      <c r="P1690" s="25"/>
    </row>
    <row r="1691" spans="7:16" x14ac:dyDescent="0.25">
      <c r="G1691" s="28"/>
      <c r="P1691" s="25"/>
    </row>
    <row r="1692" spans="7:16" x14ac:dyDescent="0.25">
      <c r="G1692" s="28"/>
      <c r="P1692" s="25"/>
    </row>
    <row r="1693" spans="7:16" x14ac:dyDescent="0.25">
      <c r="G1693" s="28"/>
      <c r="P1693" s="25"/>
    </row>
    <row r="1694" spans="7:16" x14ac:dyDescent="0.25">
      <c r="G1694" s="28"/>
      <c r="P1694" s="25"/>
    </row>
    <row r="1695" spans="7:16" x14ac:dyDescent="0.25">
      <c r="G1695" s="28"/>
      <c r="P1695" s="25"/>
    </row>
    <row r="1696" spans="7:16" x14ac:dyDescent="0.25">
      <c r="G1696" s="28"/>
      <c r="P1696" s="25"/>
    </row>
    <row r="1697" spans="7:16" x14ac:dyDescent="0.25">
      <c r="G1697" s="28"/>
      <c r="P1697" s="25"/>
    </row>
    <row r="1698" spans="7:16" x14ac:dyDescent="0.25">
      <c r="G1698" s="28"/>
      <c r="P1698" s="25"/>
    </row>
    <row r="1699" spans="7:16" x14ac:dyDescent="0.25">
      <c r="G1699" s="28"/>
      <c r="P1699" s="25"/>
    </row>
    <row r="1700" spans="7:16" x14ac:dyDescent="0.25">
      <c r="G1700" s="28"/>
      <c r="P1700" s="25"/>
    </row>
    <row r="1701" spans="7:16" x14ac:dyDescent="0.25">
      <c r="G1701" s="28"/>
      <c r="P1701" s="25"/>
    </row>
    <row r="1702" spans="7:16" x14ac:dyDescent="0.25">
      <c r="G1702" s="28"/>
      <c r="P1702" s="25"/>
    </row>
    <row r="1703" spans="7:16" x14ac:dyDescent="0.25">
      <c r="G1703" s="28"/>
      <c r="P1703" s="25"/>
    </row>
    <row r="1704" spans="7:16" x14ac:dyDescent="0.25">
      <c r="G1704" s="28"/>
      <c r="P1704" s="25"/>
    </row>
    <row r="1705" spans="7:16" x14ac:dyDescent="0.25">
      <c r="G1705" s="28"/>
      <c r="P1705" s="25"/>
    </row>
    <row r="1706" spans="7:16" x14ac:dyDescent="0.25">
      <c r="G1706" s="28"/>
      <c r="P1706" s="25"/>
    </row>
    <row r="1707" spans="7:16" x14ac:dyDescent="0.25">
      <c r="G1707" s="28"/>
      <c r="P1707" s="25"/>
    </row>
    <row r="1708" spans="7:16" x14ac:dyDescent="0.25">
      <c r="G1708" s="28"/>
      <c r="P1708" s="25"/>
    </row>
    <row r="1709" spans="7:16" x14ac:dyDescent="0.25">
      <c r="G1709" s="28"/>
      <c r="P1709" s="25"/>
    </row>
    <row r="1710" spans="7:16" x14ac:dyDescent="0.25">
      <c r="G1710" s="28"/>
      <c r="P1710" s="25"/>
    </row>
    <row r="1711" spans="7:16" x14ac:dyDescent="0.25">
      <c r="G1711" s="28"/>
      <c r="P1711" s="25"/>
    </row>
    <row r="1712" spans="7:16" x14ac:dyDescent="0.25">
      <c r="G1712" s="28"/>
      <c r="P1712" s="25"/>
    </row>
    <row r="1713" spans="7:16" x14ac:dyDescent="0.25">
      <c r="G1713" s="28"/>
      <c r="P1713" s="25"/>
    </row>
    <row r="1714" spans="7:16" x14ac:dyDescent="0.25">
      <c r="G1714" s="28"/>
      <c r="P1714" s="25"/>
    </row>
    <row r="1715" spans="7:16" x14ac:dyDescent="0.25">
      <c r="G1715" s="28"/>
      <c r="P1715" s="25"/>
    </row>
    <row r="1716" spans="7:16" x14ac:dyDescent="0.25">
      <c r="G1716" s="28"/>
      <c r="P1716" s="25"/>
    </row>
    <row r="1717" spans="7:16" x14ac:dyDescent="0.25">
      <c r="G1717" s="28"/>
      <c r="P1717" s="25"/>
    </row>
    <row r="1718" spans="7:16" x14ac:dyDescent="0.25">
      <c r="G1718" s="28"/>
      <c r="P1718" s="25"/>
    </row>
    <row r="1719" spans="7:16" x14ac:dyDescent="0.25">
      <c r="G1719" s="28"/>
      <c r="P1719" s="25"/>
    </row>
    <row r="1720" spans="7:16" x14ac:dyDescent="0.25">
      <c r="G1720" s="28"/>
      <c r="P1720" s="25"/>
    </row>
    <row r="1721" spans="7:16" x14ac:dyDescent="0.25">
      <c r="G1721" s="28"/>
      <c r="P1721" s="25"/>
    </row>
    <row r="1722" spans="7:16" x14ac:dyDescent="0.25">
      <c r="G1722" s="28"/>
      <c r="P1722" s="25"/>
    </row>
    <row r="1723" spans="7:16" x14ac:dyDescent="0.25">
      <c r="G1723" s="28"/>
      <c r="P1723" s="25"/>
    </row>
    <row r="1724" spans="7:16" x14ac:dyDescent="0.25">
      <c r="G1724" s="28"/>
      <c r="P1724" s="25"/>
    </row>
    <row r="1725" spans="7:16" x14ac:dyDescent="0.25">
      <c r="G1725" s="28"/>
      <c r="P1725" s="25"/>
    </row>
    <row r="1726" spans="7:16" x14ac:dyDescent="0.25">
      <c r="G1726" s="28"/>
      <c r="P1726" s="25"/>
    </row>
    <row r="1727" spans="7:16" x14ac:dyDescent="0.25">
      <c r="G1727" s="28"/>
      <c r="P1727" s="25"/>
    </row>
    <row r="1728" spans="7:16" x14ac:dyDescent="0.25">
      <c r="G1728" s="28"/>
      <c r="P1728" s="25"/>
    </row>
    <row r="1729" spans="7:16" x14ac:dyDescent="0.25">
      <c r="G1729" s="28"/>
      <c r="P1729" s="25"/>
    </row>
    <row r="1730" spans="7:16" x14ac:dyDescent="0.25">
      <c r="G1730" s="28"/>
      <c r="P1730" s="25"/>
    </row>
    <row r="1731" spans="7:16" x14ac:dyDescent="0.25">
      <c r="G1731" s="28"/>
      <c r="P1731" s="25"/>
    </row>
    <row r="1732" spans="7:16" x14ac:dyDescent="0.25">
      <c r="G1732" s="28"/>
      <c r="P1732" s="25"/>
    </row>
    <row r="1733" spans="7:16" x14ac:dyDescent="0.25">
      <c r="G1733" s="28"/>
      <c r="P1733" s="25"/>
    </row>
    <row r="1734" spans="7:16" x14ac:dyDescent="0.25">
      <c r="G1734" s="28"/>
      <c r="P1734" s="25"/>
    </row>
    <row r="1735" spans="7:16" x14ac:dyDescent="0.25">
      <c r="G1735" s="28"/>
      <c r="P1735" s="25"/>
    </row>
    <row r="1736" spans="7:16" x14ac:dyDescent="0.25">
      <c r="G1736" s="28"/>
      <c r="P1736" s="25"/>
    </row>
    <row r="1737" spans="7:16" x14ac:dyDescent="0.25">
      <c r="G1737" s="28"/>
      <c r="P1737" s="25"/>
    </row>
    <row r="1738" spans="7:16" x14ac:dyDescent="0.25">
      <c r="G1738" s="28"/>
      <c r="P1738" s="25"/>
    </row>
    <row r="1739" spans="7:16" x14ac:dyDescent="0.25">
      <c r="G1739" s="28"/>
      <c r="P1739" s="25"/>
    </row>
    <row r="1740" spans="7:16" x14ac:dyDescent="0.25">
      <c r="G1740" s="28"/>
      <c r="P1740" s="25"/>
    </row>
    <row r="1741" spans="7:16" x14ac:dyDescent="0.25">
      <c r="G1741" s="28"/>
      <c r="P1741" s="25"/>
    </row>
    <row r="1742" spans="7:16" x14ac:dyDescent="0.25">
      <c r="G1742" s="28"/>
      <c r="P1742" s="25"/>
    </row>
    <row r="1743" spans="7:16" x14ac:dyDescent="0.25">
      <c r="G1743" s="28"/>
      <c r="P1743" s="25"/>
    </row>
    <row r="1744" spans="7:16" x14ac:dyDescent="0.25">
      <c r="G1744" s="28"/>
      <c r="P1744" s="25"/>
    </row>
    <row r="1745" spans="7:16" x14ac:dyDescent="0.25">
      <c r="G1745" s="28"/>
      <c r="P1745" s="25"/>
    </row>
    <row r="1746" spans="7:16" x14ac:dyDescent="0.25">
      <c r="G1746" s="28"/>
      <c r="P1746" s="25"/>
    </row>
    <row r="1747" spans="7:16" x14ac:dyDescent="0.25">
      <c r="G1747" s="28"/>
      <c r="P1747" s="25"/>
    </row>
    <row r="1748" spans="7:16" x14ac:dyDescent="0.25">
      <c r="G1748" s="28"/>
      <c r="P1748" s="25"/>
    </row>
    <row r="1749" spans="7:16" x14ac:dyDescent="0.25">
      <c r="G1749" s="28"/>
      <c r="P1749" s="25"/>
    </row>
    <row r="1750" spans="7:16" x14ac:dyDescent="0.25">
      <c r="G1750" s="28"/>
      <c r="P1750" s="25"/>
    </row>
    <row r="1751" spans="7:16" x14ac:dyDescent="0.25">
      <c r="G1751" s="28"/>
      <c r="P1751" s="25"/>
    </row>
    <row r="1752" spans="7:16" x14ac:dyDescent="0.25">
      <c r="G1752" s="28"/>
      <c r="P1752" s="25"/>
    </row>
    <row r="1753" spans="7:16" x14ac:dyDescent="0.25">
      <c r="G1753" s="28"/>
      <c r="P1753" s="25"/>
    </row>
    <row r="1754" spans="7:16" x14ac:dyDescent="0.25">
      <c r="G1754" s="28"/>
      <c r="P1754" s="25"/>
    </row>
    <row r="1755" spans="7:16" x14ac:dyDescent="0.25">
      <c r="G1755" s="28"/>
      <c r="P1755" s="25"/>
    </row>
    <row r="1756" spans="7:16" x14ac:dyDescent="0.25">
      <c r="G1756" s="28"/>
      <c r="P1756" s="25"/>
    </row>
    <row r="1757" spans="7:16" x14ac:dyDescent="0.25">
      <c r="G1757" s="28"/>
      <c r="P1757" s="25"/>
    </row>
    <row r="1758" spans="7:16" x14ac:dyDescent="0.25">
      <c r="G1758" s="28"/>
      <c r="P1758" s="25"/>
    </row>
    <row r="1759" spans="7:16" x14ac:dyDescent="0.25">
      <c r="G1759" s="28"/>
      <c r="P1759" s="25"/>
    </row>
    <row r="1760" spans="7:16" x14ac:dyDescent="0.25">
      <c r="G1760" s="28"/>
      <c r="P1760" s="25"/>
    </row>
    <row r="1761" spans="7:16" x14ac:dyDescent="0.25">
      <c r="G1761" s="28"/>
      <c r="P1761" s="25"/>
    </row>
    <row r="1762" spans="7:16" x14ac:dyDescent="0.25">
      <c r="G1762" s="28"/>
      <c r="P1762" s="25"/>
    </row>
    <row r="1763" spans="7:16" x14ac:dyDescent="0.25">
      <c r="G1763" s="28"/>
      <c r="P1763" s="25"/>
    </row>
    <row r="1764" spans="7:16" x14ac:dyDescent="0.25">
      <c r="G1764" s="28"/>
      <c r="P1764" s="25"/>
    </row>
    <row r="1765" spans="7:16" x14ac:dyDescent="0.25">
      <c r="G1765" s="28"/>
      <c r="P1765" s="25"/>
    </row>
    <row r="1766" spans="7:16" x14ac:dyDescent="0.25">
      <c r="G1766" s="28"/>
      <c r="P1766" s="25"/>
    </row>
    <row r="1767" spans="7:16" x14ac:dyDescent="0.25">
      <c r="G1767" s="28"/>
      <c r="P1767" s="25"/>
    </row>
    <row r="1768" spans="7:16" x14ac:dyDescent="0.25">
      <c r="G1768" s="28"/>
      <c r="P1768" s="25"/>
    </row>
    <row r="1769" spans="7:16" x14ac:dyDescent="0.25">
      <c r="G1769" s="28"/>
      <c r="P1769" s="25"/>
    </row>
    <row r="1770" spans="7:16" x14ac:dyDescent="0.25">
      <c r="G1770" s="28"/>
      <c r="P1770" s="25"/>
    </row>
    <row r="1771" spans="7:16" x14ac:dyDescent="0.25">
      <c r="G1771" s="28"/>
      <c r="P1771" s="25"/>
    </row>
    <row r="1772" spans="7:16" x14ac:dyDescent="0.25">
      <c r="G1772" s="28"/>
      <c r="P1772" s="25"/>
    </row>
    <row r="1773" spans="7:16" x14ac:dyDescent="0.25">
      <c r="G1773" s="28"/>
      <c r="P1773" s="25"/>
    </row>
    <row r="1774" spans="7:16" x14ac:dyDescent="0.25">
      <c r="G1774" s="28"/>
      <c r="P1774" s="25"/>
    </row>
    <row r="1775" spans="7:16" x14ac:dyDescent="0.25">
      <c r="G1775" s="28"/>
      <c r="P1775" s="25"/>
    </row>
    <row r="1776" spans="7:16" x14ac:dyDescent="0.25">
      <c r="G1776" s="28"/>
      <c r="P1776" s="25"/>
    </row>
    <row r="1777" spans="7:16" x14ac:dyDescent="0.25">
      <c r="G1777" s="28"/>
      <c r="P1777" s="25"/>
    </row>
    <row r="1778" spans="7:16" x14ac:dyDescent="0.25">
      <c r="G1778" s="28"/>
      <c r="P1778" s="25"/>
    </row>
    <row r="1779" spans="7:16" x14ac:dyDescent="0.25">
      <c r="G1779" s="28"/>
      <c r="P1779" s="25"/>
    </row>
    <row r="1780" spans="7:16" x14ac:dyDescent="0.25">
      <c r="G1780" s="28"/>
      <c r="P1780" s="25"/>
    </row>
    <row r="1781" spans="7:16" x14ac:dyDescent="0.25">
      <c r="G1781" s="28"/>
      <c r="P1781" s="25"/>
    </row>
    <row r="1782" spans="7:16" x14ac:dyDescent="0.25">
      <c r="G1782" s="28"/>
      <c r="P1782" s="25"/>
    </row>
    <row r="1783" spans="7:16" x14ac:dyDescent="0.25">
      <c r="G1783" s="28"/>
      <c r="P1783" s="25"/>
    </row>
    <row r="1784" spans="7:16" x14ac:dyDescent="0.25">
      <c r="G1784" s="28"/>
      <c r="P1784" s="25"/>
    </row>
    <row r="1785" spans="7:16" x14ac:dyDescent="0.25">
      <c r="G1785" s="28"/>
      <c r="P1785" s="25"/>
    </row>
    <row r="1786" spans="7:16" x14ac:dyDescent="0.25">
      <c r="G1786" s="28"/>
      <c r="P1786" s="25"/>
    </row>
    <row r="1787" spans="7:16" x14ac:dyDescent="0.25">
      <c r="G1787" s="28"/>
      <c r="P1787" s="25"/>
    </row>
    <row r="1788" spans="7:16" x14ac:dyDescent="0.25">
      <c r="G1788" s="28"/>
      <c r="P1788" s="25"/>
    </row>
    <row r="1789" spans="7:16" x14ac:dyDescent="0.25">
      <c r="G1789" s="28"/>
      <c r="P1789" s="25"/>
    </row>
    <row r="1790" spans="7:16" x14ac:dyDescent="0.25">
      <c r="G1790" s="28"/>
      <c r="P1790" s="25"/>
    </row>
    <row r="1791" spans="7:16" x14ac:dyDescent="0.25">
      <c r="G1791" s="28"/>
      <c r="P1791" s="25"/>
    </row>
    <row r="1792" spans="7:16" x14ac:dyDescent="0.25">
      <c r="G1792" s="28"/>
      <c r="P1792" s="25"/>
    </row>
    <row r="1793" spans="7:16" x14ac:dyDescent="0.25">
      <c r="G1793" s="28"/>
      <c r="P1793" s="25"/>
    </row>
    <row r="1794" spans="7:16" x14ac:dyDescent="0.25">
      <c r="G1794" s="28"/>
      <c r="P1794" s="25"/>
    </row>
    <row r="1795" spans="7:16" x14ac:dyDescent="0.25">
      <c r="G1795" s="28"/>
      <c r="P1795" s="25"/>
    </row>
    <row r="1796" spans="7:16" x14ac:dyDescent="0.25">
      <c r="G1796" s="28"/>
      <c r="P1796" s="25"/>
    </row>
    <row r="1797" spans="7:16" x14ac:dyDescent="0.25">
      <c r="G1797" s="28"/>
      <c r="P1797" s="25"/>
    </row>
    <row r="1798" spans="7:16" x14ac:dyDescent="0.25">
      <c r="G1798" s="28"/>
      <c r="P1798" s="25"/>
    </row>
    <row r="1799" spans="7:16" x14ac:dyDescent="0.25">
      <c r="G1799" s="28"/>
      <c r="P1799" s="25"/>
    </row>
    <row r="1800" spans="7:16" x14ac:dyDescent="0.25">
      <c r="G1800" s="28"/>
      <c r="P1800" s="25"/>
    </row>
    <row r="1801" spans="7:16" x14ac:dyDescent="0.25">
      <c r="G1801" s="28"/>
      <c r="P1801" s="25"/>
    </row>
    <row r="1802" spans="7:16" x14ac:dyDescent="0.25">
      <c r="G1802" s="28"/>
      <c r="P1802" s="25"/>
    </row>
    <row r="1803" spans="7:16" x14ac:dyDescent="0.25">
      <c r="G1803" s="28"/>
      <c r="P1803" s="25"/>
    </row>
    <row r="1804" spans="7:16" x14ac:dyDescent="0.25">
      <c r="G1804" s="28"/>
      <c r="P1804" s="25"/>
    </row>
    <row r="1805" spans="7:16" x14ac:dyDescent="0.25">
      <c r="G1805" s="28"/>
      <c r="P1805" s="25"/>
    </row>
    <row r="1806" spans="7:16" x14ac:dyDescent="0.25">
      <c r="G1806" s="28"/>
      <c r="P1806" s="25"/>
    </row>
    <row r="1807" spans="7:16" x14ac:dyDescent="0.25">
      <c r="G1807" s="28"/>
      <c r="P1807" s="25"/>
    </row>
    <row r="1808" spans="7:16" x14ac:dyDescent="0.25">
      <c r="G1808" s="28"/>
      <c r="P1808" s="25"/>
    </row>
    <row r="1809" spans="7:16" x14ac:dyDescent="0.25">
      <c r="G1809" s="28"/>
      <c r="P1809" s="25"/>
    </row>
    <row r="1810" spans="7:16" x14ac:dyDescent="0.25">
      <c r="G1810" s="28"/>
      <c r="P1810" s="25"/>
    </row>
    <row r="1811" spans="7:16" x14ac:dyDescent="0.25">
      <c r="G1811" s="28"/>
      <c r="P1811" s="25"/>
    </row>
    <row r="1812" spans="7:16" x14ac:dyDescent="0.25">
      <c r="G1812" s="28"/>
      <c r="P1812" s="25"/>
    </row>
    <row r="1813" spans="7:16" x14ac:dyDescent="0.25">
      <c r="G1813" s="28"/>
      <c r="P1813" s="25"/>
    </row>
    <row r="1814" spans="7:16" x14ac:dyDescent="0.25">
      <c r="G1814" s="28"/>
      <c r="P1814" s="25"/>
    </row>
    <row r="1815" spans="7:16" x14ac:dyDescent="0.25">
      <c r="G1815" s="28"/>
      <c r="P1815" s="25"/>
    </row>
    <row r="1816" spans="7:16" x14ac:dyDescent="0.25">
      <c r="G1816" s="28"/>
      <c r="P1816" s="25"/>
    </row>
    <row r="1817" spans="7:16" x14ac:dyDescent="0.25">
      <c r="G1817" s="28"/>
      <c r="P1817" s="25"/>
    </row>
    <row r="1818" spans="7:16" x14ac:dyDescent="0.25">
      <c r="G1818" s="28"/>
      <c r="P1818" s="25"/>
    </row>
    <row r="1819" spans="7:16" x14ac:dyDescent="0.25">
      <c r="G1819" s="28"/>
      <c r="P1819" s="25"/>
    </row>
    <row r="1820" spans="7:16" x14ac:dyDescent="0.25">
      <c r="G1820" s="28"/>
      <c r="P1820" s="25"/>
    </row>
    <row r="1821" spans="7:16" x14ac:dyDescent="0.25">
      <c r="G1821" s="28"/>
      <c r="P1821" s="25"/>
    </row>
    <row r="1822" spans="7:16" x14ac:dyDescent="0.25">
      <c r="G1822" s="28"/>
      <c r="P1822" s="25"/>
    </row>
    <row r="1823" spans="7:16" x14ac:dyDescent="0.25">
      <c r="G1823" s="28"/>
      <c r="P1823" s="25"/>
    </row>
    <row r="1824" spans="7:16" x14ac:dyDescent="0.25">
      <c r="G1824" s="28"/>
      <c r="P1824" s="25"/>
    </row>
    <row r="1825" spans="7:16" x14ac:dyDescent="0.25">
      <c r="G1825" s="28"/>
      <c r="P1825" s="25"/>
    </row>
    <row r="1826" spans="7:16" x14ac:dyDescent="0.25">
      <c r="G1826" s="28"/>
      <c r="P1826" s="25"/>
    </row>
    <row r="1827" spans="7:16" x14ac:dyDescent="0.25">
      <c r="G1827" s="28"/>
      <c r="P1827" s="25"/>
    </row>
    <row r="1828" spans="7:16" x14ac:dyDescent="0.25">
      <c r="G1828" s="28"/>
      <c r="P1828" s="25"/>
    </row>
    <row r="1829" spans="7:16" x14ac:dyDescent="0.25">
      <c r="G1829" s="28"/>
      <c r="P1829" s="25"/>
    </row>
    <row r="1830" spans="7:16" x14ac:dyDescent="0.25">
      <c r="G1830" s="28"/>
      <c r="P1830" s="25"/>
    </row>
    <row r="1831" spans="7:16" x14ac:dyDescent="0.25">
      <c r="G1831" s="28"/>
      <c r="P1831" s="25"/>
    </row>
    <row r="1832" spans="7:16" x14ac:dyDescent="0.25">
      <c r="G1832" s="28"/>
      <c r="P1832" s="25"/>
    </row>
    <row r="1833" spans="7:16" x14ac:dyDescent="0.25">
      <c r="G1833" s="28"/>
      <c r="P1833" s="25"/>
    </row>
    <row r="1834" spans="7:16" x14ac:dyDescent="0.25">
      <c r="G1834" s="28"/>
      <c r="P1834" s="25"/>
    </row>
    <row r="1835" spans="7:16" x14ac:dyDescent="0.25">
      <c r="G1835" s="28"/>
      <c r="P1835" s="25"/>
    </row>
    <row r="1836" spans="7:16" x14ac:dyDescent="0.25">
      <c r="G1836" s="28"/>
      <c r="P1836" s="25"/>
    </row>
    <row r="1837" spans="7:16" x14ac:dyDescent="0.25">
      <c r="G1837" s="28"/>
      <c r="P1837" s="25"/>
    </row>
    <row r="1838" spans="7:16" x14ac:dyDescent="0.25">
      <c r="G1838" s="28"/>
      <c r="P1838" s="25"/>
    </row>
    <row r="1839" spans="7:16" x14ac:dyDescent="0.25">
      <c r="G1839" s="28"/>
      <c r="P1839" s="25"/>
    </row>
    <row r="1840" spans="7:16" x14ac:dyDescent="0.25">
      <c r="G1840" s="28"/>
      <c r="P1840" s="25"/>
    </row>
    <row r="1841" spans="7:16" x14ac:dyDescent="0.25">
      <c r="G1841" s="28"/>
      <c r="P1841" s="25"/>
    </row>
    <row r="1842" spans="7:16" x14ac:dyDescent="0.25">
      <c r="G1842" s="28"/>
      <c r="P1842" s="25"/>
    </row>
    <row r="1843" spans="7:16" x14ac:dyDescent="0.25">
      <c r="G1843" s="28"/>
      <c r="P1843" s="25"/>
    </row>
    <row r="1844" spans="7:16" x14ac:dyDescent="0.25">
      <c r="G1844" s="28"/>
      <c r="P1844" s="25"/>
    </row>
    <row r="1845" spans="7:16" x14ac:dyDescent="0.25">
      <c r="G1845" s="28"/>
      <c r="P1845" s="25"/>
    </row>
    <row r="1846" spans="7:16" x14ac:dyDescent="0.25">
      <c r="G1846" s="28"/>
      <c r="P1846" s="25"/>
    </row>
    <row r="1847" spans="7:16" x14ac:dyDescent="0.25">
      <c r="G1847" s="28"/>
      <c r="P1847" s="25"/>
    </row>
    <row r="1848" spans="7:16" x14ac:dyDescent="0.25">
      <c r="G1848" s="28"/>
      <c r="P1848" s="25"/>
    </row>
    <row r="1849" spans="7:16" x14ac:dyDescent="0.25">
      <c r="G1849" s="28"/>
      <c r="P1849" s="25"/>
    </row>
    <row r="1850" spans="7:16" x14ac:dyDescent="0.25">
      <c r="G1850" s="28"/>
      <c r="P1850" s="25"/>
    </row>
    <row r="1851" spans="7:16" x14ac:dyDescent="0.25">
      <c r="G1851" s="28"/>
      <c r="P1851" s="25"/>
    </row>
    <row r="1852" spans="7:16" x14ac:dyDescent="0.25">
      <c r="G1852" s="28"/>
      <c r="P1852" s="25"/>
    </row>
    <row r="1853" spans="7:16" x14ac:dyDescent="0.25">
      <c r="G1853" s="28"/>
      <c r="P1853" s="25"/>
    </row>
    <row r="1854" spans="7:16" x14ac:dyDescent="0.25">
      <c r="G1854" s="28"/>
      <c r="P1854" s="25"/>
    </row>
    <row r="1855" spans="7:16" x14ac:dyDescent="0.25">
      <c r="G1855" s="28"/>
      <c r="P1855" s="25"/>
    </row>
    <row r="1856" spans="7:16" x14ac:dyDescent="0.25">
      <c r="G1856" s="28"/>
      <c r="P1856" s="25"/>
    </row>
    <row r="1857" spans="7:16" x14ac:dyDescent="0.25">
      <c r="G1857" s="28"/>
      <c r="P1857" s="25"/>
    </row>
    <row r="1858" spans="7:16" x14ac:dyDescent="0.25">
      <c r="G1858" s="28"/>
      <c r="P1858" s="25"/>
    </row>
    <row r="1859" spans="7:16" x14ac:dyDescent="0.25">
      <c r="G1859" s="28"/>
      <c r="P1859" s="25"/>
    </row>
    <row r="1860" spans="7:16" x14ac:dyDescent="0.25">
      <c r="G1860" s="28"/>
      <c r="P1860" s="25"/>
    </row>
    <row r="1861" spans="7:16" x14ac:dyDescent="0.25">
      <c r="G1861" s="28"/>
      <c r="P1861" s="25"/>
    </row>
    <row r="1862" spans="7:16" x14ac:dyDescent="0.25">
      <c r="G1862" s="28"/>
      <c r="P1862" s="25"/>
    </row>
    <row r="1863" spans="7:16" x14ac:dyDescent="0.25">
      <c r="G1863" s="28"/>
      <c r="P1863" s="25"/>
    </row>
    <row r="1864" spans="7:16" x14ac:dyDescent="0.25">
      <c r="G1864" s="28"/>
      <c r="P1864" s="25"/>
    </row>
    <row r="1865" spans="7:16" x14ac:dyDescent="0.25">
      <c r="G1865" s="28"/>
      <c r="P1865" s="25"/>
    </row>
    <row r="1866" spans="7:16" x14ac:dyDescent="0.25">
      <c r="G1866" s="28"/>
      <c r="P1866" s="25"/>
    </row>
    <row r="1867" spans="7:16" x14ac:dyDescent="0.25">
      <c r="G1867" s="28"/>
      <c r="P1867" s="25"/>
    </row>
    <row r="1868" spans="7:16" x14ac:dyDescent="0.25">
      <c r="G1868" s="28"/>
      <c r="P1868" s="25"/>
    </row>
    <row r="1869" spans="7:16" x14ac:dyDescent="0.25">
      <c r="G1869" s="28"/>
      <c r="P1869" s="25"/>
    </row>
    <row r="1870" spans="7:16" x14ac:dyDescent="0.25">
      <c r="G1870" s="28"/>
      <c r="P1870" s="25"/>
    </row>
    <row r="1871" spans="7:16" x14ac:dyDescent="0.25">
      <c r="G1871" s="28"/>
      <c r="P1871" s="25"/>
    </row>
    <row r="1872" spans="7:16" x14ac:dyDescent="0.25">
      <c r="G1872" s="28"/>
      <c r="P1872" s="25"/>
    </row>
    <row r="1873" spans="7:16" x14ac:dyDescent="0.25">
      <c r="G1873" s="28"/>
      <c r="P1873" s="25"/>
    </row>
    <row r="1874" spans="7:16" x14ac:dyDescent="0.25">
      <c r="G1874" s="28"/>
      <c r="P1874" s="25"/>
    </row>
    <row r="1875" spans="7:16" x14ac:dyDescent="0.25">
      <c r="G1875" s="28"/>
      <c r="P1875" s="25"/>
    </row>
    <row r="1876" spans="7:16" x14ac:dyDescent="0.25">
      <c r="G1876" s="28"/>
      <c r="P1876" s="25"/>
    </row>
    <row r="1877" spans="7:16" x14ac:dyDescent="0.25">
      <c r="G1877" s="28"/>
      <c r="P1877" s="25"/>
    </row>
    <row r="1878" spans="7:16" x14ac:dyDescent="0.25">
      <c r="G1878" s="28"/>
      <c r="P1878" s="25"/>
    </row>
    <row r="1879" spans="7:16" x14ac:dyDescent="0.25">
      <c r="G1879" s="28"/>
      <c r="P1879" s="25"/>
    </row>
    <row r="1880" spans="7:16" x14ac:dyDescent="0.25">
      <c r="G1880" s="28"/>
      <c r="P1880" s="25"/>
    </row>
    <row r="1881" spans="7:16" x14ac:dyDescent="0.25">
      <c r="G1881" s="28"/>
      <c r="P1881" s="25"/>
    </row>
    <row r="1882" spans="7:16" x14ac:dyDescent="0.25">
      <c r="G1882" s="28"/>
      <c r="P1882" s="25"/>
    </row>
    <row r="1883" spans="7:16" x14ac:dyDescent="0.25">
      <c r="G1883" s="28"/>
      <c r="P1883" s="25"/>
    </row>
    <row r="1884" spans="7:16" x14ac:dyDescent="0.25">
      <c r="G1884" s="28"/>
      <c r="P1884" s="25"/>
    </row>
    <row r="1885" spans="7:16" x14ac:dyDescent="0.25">
      <c r="G1885" s="28"/>
      <c r="P1885" s="25"/>
    </row>
    <row r="1886" spans="7:16" x14ac:dyDescent="0.25">
      <c r="G1886" s="28"/>
      <c r="P1886" s="25"/>
    </row>
    <row r="1887" spans="7:16" x14ac:dyDescent="0.25">
      <c r="G1887" s="28"/>
      <c r="P1887" s="25"/>
    </row>
    <row r="1888" spans="7:16" x14ac:dyDescent="0.25">
      <c r="G1888" s="28"/>
      <c r="P1888" s="25"/>
    </row>
    <row r="1889" spans="7:16" x14ac:dyDescent="0.25">
      <c r="G1889" s="28"/>
      <c r="P1889" s="25"/>
    </row>
    <row r="1890" spans="7:16" x14ac:dyDescent="0.25">
      <c r="G1890" s="28"/>
      <c r="P1890" s="25"/>
    </row>
    <row r="1891" spans="7:16" x14ac:dyDescent="0.25">
      <c r="G1891" s="28"/>
      <c r="P1891" s="25"/>
    </row>
    <row r="1892" spans="7:16" x14ac:dyDescent="0.25">
      <c r="G1892" s="28"/>
      <c r="P1892" s="25"/>
    </row>
    <row r="1893" spans="7:16" x14ac:dyDescent="0.25">
      <c r="G1893" s="28"/>
      <c r="P1893" s="25"/>
    </row>
    <row r="1894" spans="7:16" x14ac:dyDescent="0.25">
      <c r="G1894" s="28"/>
      <c r="P1894" s="25"/>
    </row>
    <row r="1895" spans="7:16" x14ac:dyDescent="0.25">
      <c r="G1895" s="28"/>
      <c r="P1895" s="25"/>
    </row>
    <row r="1896" spans="7:16" x14ac:dyDescent="0.25">
      <c r="G1896" s="28"/>
      <c r="P1896" s="25"/>
    </row>
    <row r="1897" spans="7:16" x14ac:dyDescent="0.25">
      <c r="G1897" s="28"/>
      <c r="P1897" s="25"/>
    </row>
    <row r="1898" spans="7:16" x14ac:dyDescent="0.25">
      <c r="G1898" s="28"/>
      <c r="P1898" s="25"/>
    </row>
    <row r="1899" spans="7:16" x14ac:dyDescent="0.25">
      <c r="G1899" s="28"/>
      <c r="P1899" s="25"/>
    </row>
    <row r="1900" spans="7:16" x14ac:dyDescent="0.25">
      <c r="G1900" s="28"/>
      <c r="P1900" s="25"/>
    </row>
    <row r="1901" spans="7:16" x14ac:dyDescent="0.25">
      <c r="G1901" s="28"/>
      <c r="P1901" s="25"/>
    </row>
    <row r="1902" spans="7:16" x14ac:dyDescent="0.25">
      <c r="G1902" s="28"/>
      <c r="P1902" s="25"/>
    </row>
    <row r="1903" spans="7:16" x14ac:dyDescent="0.25">
      <c r="G1903" s="28"/>
      <c r="P1903" s="25"/>
    </row>
    <row r="1904" spans="7:16" x14ac:dyDescent="0.25">
      <c r="G1904" s="28"/>
      <c r="P1904" s="25"/>
    </row>
    <row r="1905" spans="7:16" x14ac:dyDescent="0.25">
      <c r="G1905" s="28"/>
      <c r="P1905" s="25"/>
    </row>
    <row r="1906" spans="7:16" x14ac:dyDescent="0.25">
      <c r="G1906" s="28"/>
      <c r="P1906" s="25"/>
    </row>
    <row r="1907" spans="7:16" x14ac:dyDescent="0.25">
      <c r="G1907" s="28"/>
      <c r="P1907" s="25"/>
    </row>
    <row r="1908" spans="7:16" x14ac:dyDescent="0.25">
      <c r="G1908" s="28"/>
      <c r="P1908" s="25"/>
    </row>
    <row r="1909" spans="7:16" x14ac:dyDescent="0.25">
      <c r="G1909" s="28"/>
      <c r="P1909" s="25"/>
    </row>
    <row r="1910" spans="7:16" x14ac:dyDescent="0.25">
      <c r="G1910" s="28"/>
      <c r="P1910" s="25"/>
    </row>
    <row r="1911" spans="7:16" x14ac:dyDescent="0.25">
      <c r="G1911" s="28"/>
      <c r="P1911" s="25"/>
    </row>
    <row r="1912" spans="7:16" x14ac:dyDescent="0.25">
      <c r="G1912" s="28"/>
      <c r="P1912" s="25"/>
    </row>
    <row r="1913" spans="7:16" x14ac:dyDescent="0.25">
      <c r="G1913" s="28"/>
      <c r="P1913" s="25"/>
    </row>
    <row r="1914" spans="7:16" x14ac:dyDescent="0.25">
      <c r="G1914" s="28"/>
      <c r="P1914" s="25"/>
    </row>
    <row r="1915" spans="7:16" x14ac:dyDescent="0.25">
      <c r="G1915" s="28"/>
      <c r="P1915" s="25"/>
    </row>
    <row r="1916" spans="7:16" x14ac:dyDescent="0.25">
      <c r="G1916" s="28"/>
      <c r="P1916" s="25"/>
    </row>
    <row r="1917" spans="7:16" x14ac:dyDescent="0.25">
      <c r="G1917" s="28"/>
      <c r="P1917" s="25"/>
    </row>
    <row r="1918" spans="7:16" x14ac:dyDescent="0.25">
      <c r="G1918" s="28"/>
      <c r="P1918" s="25"/>
    </row>
    <row r="1919" spans="7:16" x14ac:dyDescent="0.25">
      <c r="G1919" s="28"/>
      <c r="P1919" s="25"/>
    </row>
    <row r="1920" spans="7:16" x14ac:dyDescent="0.25">
      <c r="G1920" s="28"/>
      <c r="P1920" s="25"/>
    </row>
    <row r="1921" spans="7:16" x14ac:dyDescent="0.25">
      <c r="G1921" s="28"/>
      <c r="P1921" s="25"/>
    </row>
    <row r="1922" spans="7:16" x14ac:dyDescent="0.25">
      <c r="G1922" s="28"/>
      <c r="P1922" s="25"/>
    </row>
    <row r="1923" spans="7:16" x14ac:dyDescent="0.25">
      <c r="G1923" s="28"/>
      <c r="P1923" s="25"/>
    </row>
    <row r="1924" spans="7:16" x14ac:dyDescent="0.25">
      <c r="G1924" s="28"/>
      <c r="P1924" s="25"/>
    </row>
    <row r="1925" spans="7:16" x14ac:dyDescent="0.25">
      <c r="G1925" s="28"/>
      <c r="P1925" s="25"/>
    </row>
    <row r="1926" spans="7:16" x14ac:dyDescent="0.25">
      <c r="G1926" s="28"/>
      <c r="P1926" s="25"/>
    </row>
    <row r="1927" spans="7:16" x14ac:dyDescent="0.25">
      <c r="G1927" s="28"/>
      <c r="P1927" s="25"/>
    </row>
    <row r="1928" spans="7:16" x14ac:dyDescent="0.25">
      <c r="G1928" s="28"/>
      <c r="P1928" s="25"/>
    </row>
    <row r="1929" spans="7:16" x14ac:dyDescent="0.25">
      <c r="G1929" s="28"/>
      <c r="P1929" s="25"/>
    </row>
    <row r="1930" spans="7:16" x14ac:dyDescent="0.25">
      <c r="G1930" s="28"/>
      <c r="P1930" s="25"/>
    </row>
    <row r="1931" spans="7:16" x14ac:dyDescent="0.25">
      <c r="G1931" s="28"/>
      <c r="P1931" s="25"/>
    </row>
    <row r="1932" spans="7:16" x14ac:dyDescent="0.25">
      <c r="G1932" s="28"/>
      <c r="P1932" s="25"/>
    </row>
    <row r="1933" spans="7:16" x14ac:dyDescent="0.25">
      <c r="G1933" s="28"/>
      <c r="P1933" s="25"/>
    </row>
    <row r="1934" spans="7:16" x14ac:dyDescent="0.25">
      <c r="G1934" s="28"/>
      <c r="P1934" s="25"/>
    </row>
    <row r="1935" spans="7:16" x14ac:dyDescent="0.25">
      <c r="G1935" s="28"/>
      <c r="P1935" s="25"/>
    </row>
    <row r="1936" spans="7:16" x14ac:dyDescent="0.25">
      <c r="G1936" s="28"/>
      <c r="P1936" s="25"/>
    </row>
    <row r="1937" spans="7:16" x14ac:dyDescent="0.25">
      <c r="G1937" s="28"/>
      <c r="P1937" s="25"/>
    </row>
    <row r="1938" spans="7:16" x14ac:dyDescent="0.25">
      <c r="G1938" s="28"/>
      <c r="P1938" s="25"/>
    </row>
    <row r="1939" spans="7:16" x14ac:dyDescent="0.25">
      <c r="G1939" s="28"/>
      <c r="P1939" s="25"/>
    </row>
    <row r="1940" spans="7:16" x14ac:dyDescent="0.25">
      <c r="G1940" s="28"/>
      <c r="P1940" s="25"/>
    </row>
    <row r="1941" spans="7:16" x14ac:dyDescent="0.25">
      <c r="G1941" s="28"/>
      <c r="P1941" s="25"/>
    </row>
    <row r="1942" spans="7:16" x14ac:dyDescent="0.25">
      <c r="G1942" s="28"/>
      <c r="P1942" s="25"/>
    </row>
    <row r="1943" spans="7:16" x14ac:dyDescent="0.25">
      <c r="G1943" s="28"/>
      <c r="P1943" s="25"/>
    </row>
    <row r="1944" spans="7:16" x14ac:dyDescent="0.25">
      <c r="G1944" s="28"/>
      <c r="P1944" s="25"/>
    </row>
    <row r="1945" spans="7:16" x14ac:dyDescent="0.25">
      <c r="G1945" s="28"/>
      <c r="P1945" s="25"/>
    </row>
    <row r="1946" spans="7:16" x14ac:dyDescent="0.25">
      <c r="G1946" s="28"/>
      <c r="P1946" s="25"/>
    </row>
    <row r="1947" spans="7:16" x14ac:dyDescent="0.25">
      <c r="G1947" s="28"/>
      <c r="P1947" s="25"/>
    </row>
    <row r="1948" spans="7:16" x14ac:dyDescent="0.25">
      <c r="G1948" s="28"/>
      <c r="P1948" s="25"/>
    </row>
    <row r="1949" spans="7:16" x14ac:dyDescent="0.25">
      <c r="G1949" s="28"/>
      <c r="P1949" s="25"/>
    </row>
    <row r="1950" spans="7:16" x14ac:dyDescent="0.25">
      <c r="G1950" s="28"/>
      <c r="P1950" s="25"/>
    </row>
    <row r="1951" spans="7:16" x14ac:dyDescent="0.25">
      <c r="G1951" s="28"/>
      <c r="P1951" s="25"/>
    </row>
    <row r="1952" spans="7:16" x14ac:dyDescent="0.25">
      <c r="G1952" s="28"/>
      <c r="P1952" s="25"/>
    </row>
    <row r="1953" spans="7:16" x14ac:dyDescent="0.25">
      <c r="G1953" s="28"/>
      <c r="P1953" s="25"/>
    </row>
    <row r="1954" spans="7:16" x14ac:dyDescent="0.25">
      <c r="G1954" s="28"/>
      <c r="P1954" s="25"/>
    </row>
    <row r="1955" spans="7:16" x14ac:dyDescent="0.25">
      <c r="G1955" s="28"/>
      <c r="P1955" s="25"/>
    </row>
    <row r="1956" spans="7:16" x14ac:dyDescent="0.25">
      <c r="G1956" s="28"/>
      <c r="P1956" s="25"/>
    </row>
    <row r="1957" spans="7:16" x14ac:dyDescent="0.25">
      <c r="G1957" s="28"/>
      <c r="P1957" s="25"/>
    </row>
    <row r="1958" spans="7:16" x14ac:dyDescent="0.25">
      <c r="G1958" s="28"/>
      <c r="P1958" s="25"/>
    </row>
    <row r="1959" spans="7:16" x14ac:dyDescent="0.25">
      <c r="G1959" s="28"/>
      <c r="P1959" s="25"/>
    </row>
    <row r="1960" spans="7:16" x14ac:dyDescent="0.25">
      <c r="G1960" s="28"/>
      <c r="P1960" s="25"/>
    </row>
    <row r="1961" spans="7:16" x14ac:dyDescent="0.25">
      <c r="G1961" s="28"/>
      <c r="P1961" s="25"/>
    </row>
    <row r="1962" spans="7:16" x14ac:dyDescent="0.25">
      <c r="G1962" s="28"/>
      <c r="P1962" s="25"/>
    </row>
    <row r="1963" spans="7:16" x14ac:dyDescent="0.25">
      <c r="G1963" s="28"/>
      <c r="P1963" s="25"/>
    </row>
    <row r="1964" spans="7:16" x14ac:dyDescent="0.25">
      <c r="G1964" s="28"/>
      <c r="P1964" s="25"/>
    </row>
    <row r="1965" spans="7:16" x14ac:dyDescent="0.25">
      <c r="G1965" s="28"/>
      <c r="P1965" s="25"/>
    </row>
    <row r="1966" spans="7:16" x14ac:dyDescent="0.25">
      <c r="G1966" s="28"/>
      <c r="P1966" s="25"/>
    </row>
    <row r="1967" spans="7:16" x14ac:dyDescent="0.25">
      <c r="G1967" s="28"/>
      <c r="P1967" s="25"/>
    </row>
    <row r="1968" spans="7:16" x14ac:dyDescent="0.25">
      <c r="G1968" s="28"/>
      <c r="P1968" s="25"/>
    </row>
    <row r="1969" spans="7:16" x14ac:dyDescent="0.25">
      <c r="G1969" s="28"/>
      <c r="P1969" s="25"/>
    </row>
    <row r="1970" spans="7:16" x14ac:dyDescent="0.25">
      <c r="G1970" s="28"/>
      <c r="P1970" s="25"/>
    </row>
    <row r="1971" spans="7:16" x14ac:dyDescent="0.25">
      <c r="G1971" s="28"/>
      <c r="P1971" s="25"/>
    </row>
    <row r="1972" spans="7:16" x14ac:dyDescent="0.25">
      <c r="G1972" s="28"/>
      <c r="P1972" s="25"/>
    </row>
    <row r="1973" spans="7:16" x14ac:dyDescent="0.25">
      <c r="G1973" s="28"/>
      <c r="P1973" s="25"/>
    </row>
    <row r="1974" spans="7:16" x14ac:dyDescent="0.25">
      <c r="G1974" s="28"/>
      <c r="P1974" s="25"/>
    </row>
    <row r="1975" spans="7:16" x14ac:dyDescent="0.25">
      <c r="G1975" s="28"/>
      <c r="P1975" s="25"/>
    </row>
    <row r="1976" spans="7:16" x14ac:dyDescent="0.25">
      <c r="G1976" s="28"/>
      <c r="P1976" s="25"/>
    </row>
    <row r="1977" spans="7:16" x14ac:dyDescent="0.25">
      <c r="G1977" s="28"/>
      <c r="P1977" s="25"/>
    </row>
    <row r="1978" spans="7:16" x14ac:dyDescent="0.25">
      <c r="G1978" s="28"/>
      <c r="P1978" s="25"/>
    </row>
    <row r="1979" spans="7:16" x14ac:dyDescent="0.25">
      <c r="G1979" s="28"/>
      <c r="P1979" s="25"/>
    </row>
    <row r="1980" spans="7:16" x14ac:dyDescent="0.25">
      <c r="G1980" s="28"/>
      <c r="P1980" s="25"/>
    </row>
    <row r="1981" spans="7:16" x14ac:dyDescent="0.25">
      <c r="G1981" s="28"/>
      <c r="P1981" s="25"/>
    </row>
    <row r="1982" spans="7:16" x14ac:dyDescent="0.25">
      <c r="G1982" s="28"/>
      <c r="P1982" s="25"/>
    </row>
    <row r="1983" spans="7:16" x14ac:dyDescent="0.25">
      <c r="G1983" s="28"/>
      <c r="P1983" s="25"/>
    </row>
    <row r="1984" spans="7:16" x14ac:dyDescent="0.25">
      <c r="G1984" s="28"/>
      <c r="P1984" s="25"/>
    </row>
    <row r="1985" spans="7:16" x14ac:dyDescent="0.25">
      <c r="G1985" s="28"/>
      <c r="P1985" s="25"/>
    </row>
    <row r="1986" spans="7:16" x14ac:dyDescent="0.25">
      <c r="G1986" s="28"/>
      <c r="P1986" s="25"/>
    </row>
    <row r="1987" spans="7:16" x14ac:dyDescent="0.25">
      <c r="G1987" s="28"/>
      <c r="P1987" s="25"/>
    </row>
    <row r="1988" spans="7:16" x14ac:dyDescent="0.25">
      <c r="G1988" s="28"/>
      <c r="P1988" s="25"/>
    </row>
    <row r="1989" spans="7:16" x14ac:dyDescent="0.25">
      <c r="G1989" s="28"/>
      <c r="P1989" s="25"/>
    </row>
    <row r="1990" spans="7:16" x14ac:dyDescent="0.25">
      <c r="G1990" s="28"/>
      <c r="P1990" s="25"/>
    </row>
    <row r="1991" spans="7:16" x14ac:dyDescent="0.25">
      <c r="G1991" s="28"/>
      <c r="P1991" s="25"/>
    </row>
    <row r="1992" spans="7:16" x14ac:dyDescent="0.25">
      <c r="G1992" s="28"/>
      <c r="P1992" s="25"/>
    </row>
    <row r="1993" spans="7:16" x14ac:dyDescent="0.25">
      <c r="G1993" s="28"/>
      <c r="P1993" s="25"/>
    </row>
    <row r="1994" spans="7:16" x14ac:dyDescent="0.25">
      <c r="G1994" s="28"/>
      <c r="P1994" s="25"/>
    </row>
    <row r="1995" spans="7:16" x14ac:dyDescent="0.25">
      <c r="G1995" s="28"/>
      <c r="P1995" s="25"/>
    </row>
    <row r="1996" spans="7:16" x14ac:dyDescent="0.25">
      <c r="G1996" s="28"/>
      <c r="P1996" s="25"/>
    </row>
    <row r="1997" spans="7:16" x14ac:dyDescent="0.25">
      <c r="G1997" s="28"/>
      <c r="P1997" s="25"/>
    </row>
    <row r="1998" spans="7:16" x14ac:dyDescent="0.25">
      <c r="G1998" s="28"/>
      <c r="P1998" s="25"/>
    </row>
    <row r="1999" spans="7:16" x14ac:dyDescent="0.25">
      <c r="G1999" s="28"/>
      <c r="P1999" s="25"/>
    </row>
    <row r="2000" spans="7:16" x14ac:dyDescent="0.25">
      <c r="G2000" s="28"/>
      <c r="P2000" s="25"/>
    </row>
    <row r="2001" spans="7:16" x14ac:dyDescent="0.25">
      <c r="G2001" s="28"/>
      <c r="P2001" s="25"/>
    </row>
    <row r="2002" spans="7:16" x14ac:dyDescent="0.25">
      <c r="G2002" s="28"/>
      <c r="P2002" s="25"/>
    </row>
    <row r="2003" spans="7:16" x14ac:dyDescent="0.25">
      <c r="G2003" s="28"/>
      <c r="P2003" s="25"/>
    </row>
    <row r="2004" spans="7:16" x14ac:dyDescent="0.25">
      <c r="G2004" s="28"/>
      <c r="P2004" s="25"/>
    </row>
    <row r="2005" spans="7:16" x14ac:dyDescent="0.25">
      <c r="G2005" s="28"/>
      <c r="P2005" s="25"/>
    </row>
    <row r="2006" spans="7:16" x14ac:dyDescent="0.25">
      <c r="G2006" s="28"/>
      <c r="P2006" s="25"/>
    </row>
    <row r="2007" spans="7:16" x14ac:dyDescent="0.25">
      <c r="G2007" s="28"/>
      <c r="P2007" s="25"/>
    </row>
    <row r="2008" spans="7:16" x14ac:dyDescent="0.25">
      <c r="G2008" s="28"/>
      <c r="P2008" s="25"/>
    </row>
    <row r="2009" spans="7:16" x14ac:dyDescent="0.25">
      <c r="G2009" s="28"/>
      <c r="P2009" s="25"/>
    </row>
    <row r="2010" spans="7:16" x14ac:dyDescent="0.25">
      <c r="G2010" s="28"/>
      <c r="P2010" s="25"/>
    </row>
    <row r="2011" spans="7:16" x14ac:dyDescent="0.25">
      <c r="G2011" s="28"/>
      <c r="P2011" s="25"/>
    </row>
    <row r="2012" spans="7:16" x14ac:dyDescent="0.25">
      <c r="G2012" s="28"/>
      <c r="P2012" s="25"/>
    </row>
    <row r="2013" spans="7:16" x14ac:dyDescent="0.25">
      <c r="G2013" s="28"/>
      <c r="P2013" s="25"/>
    </row>
    <row r="2014" spans="7:16" x14ac:dyDescent="0.25">
      <c r="G2014" s="28"/>
      <c r="P2014" s="25"/>
    </row>
    <row r="2015" spans="7:16" x14ac:dyDescent="0.25">
      <c r="G2015" s="28"/>
      <c r="P2015" s="25"/>
    </row>
    <row r="2016" spans="7:16" x14ac:dyDescent="0.25">
      <c r="G2016" s="28"/>
      <c r="P2016" s="25"/>
    </row>
    <row r="2017" spans="7:16" x14ac:dyDescent="0.25">
      <c r="G2017" s="28"/>
      <c r="P2017" s="25"/>
    </row>
    <row r="2018" spans="7:16" x14ac:dyDescent="0.25">
      <c r="G2018" s="28"/>
      <c r="P2018" s="25"/>
    </row>
    <row r="2019" spans="7:16" x14ac:dyDescent="0.25">
      <c r="G2019" s="28"/>
      <c r="P2019" s="25"/>
    </row>
    <row r="2020" spans="7:16" x14ac:dyDescent="0.25">
      <c r="G2020" s="28"/>
      <c r="P2020" s="25"/>
    </row>
    <row r="2021" spans="7:16" x14ac:dyDescent="0.25">
      <c r="G2021" s="28"/>
      <c r="P2021" s="25"/>
    </row>
    <row r="2022" spans="7:16" x14ac:dyDescent="0.25">
      <c r="G2022" s="28"/>
      <c r="P2022" s="25"/>
    </row>
    <row r="2023" spans="7:16" x14ac:dyDescent="0.25">
      <c r="G2023" s="28"/>
      <c r="P2023" s="25"/>
    </row>
    <row r="2024" spans="7:16" x14ac:dyDescent="0.25">
      <c r="G2024" s="28"/>
      <c r="P2024" s="25"/>
    </row>
    <row r="2025" spans="7:16" x14ac:dyDescent="0.25">
      <c r="G2025" s="28"/>
      <c r="P2025" s="25"/>
    </row>
    <row r="2026" spans="7:16" x14ac:dyDescent="0.25">
      <c r="G2026" s="28"/>
      <c r="P2026" s="25"/>
    </row>
    <row r="2027" spans="7:16" x14ac:dyDescent="0.25">
      <c r="G2027" s="28"/>
      <c r="P2027" s="25"/>
    </row>
    <row r="2028" spans="7:16" x14ac:dyDescent="0.25">
      <c r="G2028" s="28"/>
      <c r="P2028" s="25"/>
    </row>
    <row r="2029" spans="7:16" x14ac:dyDescent="0.25">
      <c r="G2029" s="28"/>
      <c r="P2029" s="25"/>
    </row>
    <row r="2030" spans="7:16" x14ac:dyDescent="0.25">
      <c r="G2030" s="28"/>
      <c r="P2030" s="25"/>
    </row>
    <row r="2031" spans="7:16" x14ac:dyDescent="0.25">
      <c r="G2031" s="28"/>
      <c r="P2031" s="25"/>
    </row>
    <row r="2032" spans="7:16" x14ac:dyDescent="0.25">
      <c r="G2032" s="28"/>
      <c r="P2032" s="25"/>
    </row>
    <row r="2033" spans="7:16" x14ac:dyDescent="0.25">
      <c r="G2033" s="28"/>
      <c r="P2033" s="25"/>
    </row>
    <row r="2034" spans="7:16" x14ac:dyDescent="0.25">
      <c r="G2034" s="28"/>
      <c r="P2034" s="25"/>
    </row>
    <row r="2035" spans="7:16" x14ac:dyDescent="0.25">
      <c r="G2035" s="28"/>
      <c r="P2035" s="25"/>
    </row>
    <row r="2036" spans="7:16" x14ac:dyDescent="0.25">
      <c r="G2036" s="28"/>
      <c r="P2036" s="25"/>
    </row>
    <row r="2037" spans="7:16" x14ac:dyDescent="0.25">
      <c r="G2037" s="28"/>
      <c r="P2037" s="25"/>
    </row>
    <row r="2038" spans="7:16" x14ac:dyDescent="0.25">
      <c r="G2038" s="28"/>
      <c r="P2038" s="25"/>
    </row>
    <row r="2039" spans="7:16" x14ac:dyDescent="0.25">
      <c r="G2039" s="28"/>
      <c r="P2039" s="25"/>
    </row>
    <row r="2040" spans="7:16" x14ac:dyDescent="0.25">
      <c r="G2040" s="28"/>
      <c r="P2040" s="25"/>
    </row>
    <row r="2041" spans="7:16" x14ac:dyDescent="0.25">
      <c r="G2041" s="28"/>
      <c r="P2041" s="25"/>
    </row>
    <row r="2042" spans="7:16" x14ac:dyDescent="0.25">
      <c r="G2042" s="28"/>
      <c r="P2042" s="25"/>
    </row>
    <row r="2043" spans="7:16" x14ac:dyDescent="0.25">
      <c r="G2043" s="28"/>
      <c r="P2043" s="25"/>
    </row>
    <row r="2044" spans="7:16" x14ac:dyDescent="0.25">
      <c r="G2044" s="28"/>
      <c r="P2044" s="25"/>
    </row>
    <row r="2045" spans="7:16" x14ac:dyDescent="0.25">
      <c r="G2045" s="28"/>
      <c r="P2045" s="25"/>
    </row>
    <row r="2046" spans="7:16" x14ac:dyDescent="0.25">
      <c r="G2046" s="28"/>
      <c r="P2046" s="25"/>
    </row>
    <row r="2047" spans="7:16" x14ac:dyDescent="0.25">
      <c r="G2047" s="28"/>
      <c r="P2047" s="25"/>
    </row>
    <row r="2048" spans="7:16" x14ac:dyDescent="0.25">
      <c r="G2048" s="28"/>
      <c r="P2048" s="25"/>
    </row>
    <row r="2049" spans="7:16" x14ac:dyDescent="0.25">
      <c r="G2049" s="28"/>
      <c r="P2049" s="25"/>
    </row>
    <row r="2050" spans="7:16" x14ac:dyDescent="0.25">
      <c r="G2050" s="28"/>
      <c r="P2050" s="25"/>
    </row>
    <row r="2051" spans="7:16" x14ac:dyDescent="0.25">
      <c r="G2051" s="28"/>
      <c r="P2051" s="25"/>
    </row>
    <row r="2052" spans="7:16" x14ac:dyDescent="0.25">
      <c r="G2052" s="28"/>
      <c r="P2052" s="25"/>
    </row>
    <row r="2053" spans="7:16" x14ac:dyDescent="0.25">
      <c r="G2053" s="28"/>
      <c r="P2053" s="25"/>
    </row>
    <row r="2054" spans="7:16" x14ac:dyDescent="0.25">
      <c r="G2054" s="28"/>
      <c r="P2054" s="25"/>
    </row>
    <row r="2055" spans="7:16" x14ac:dyDescent="0.25">
      <c r="G2055" s="28"/>
      <c r="P2055" s="25"/>
    </row>
    <row r="2056" spans="7:16" x14ac:dyDescent="0.25">
      <c r="G2056" s="28"/>
      <c r="P2056" s="25"/>
    </row>
    <row r="2057" spans="7:16" x14ac:dyDescent="0.25">
      <c r="G2057" s="28"/>
      <c r="P2057" s="25"/>
    </row>
    <row r="2058" spans="7:16" x14ac:dyDescent="0.25">
      <c r="G2058" s="28"/>
      <c r="P2058" s="25"/>
    </row>
    <row r="2059" spans="7:16" x14ac:dyDescent="0.25">
      <c r="G2059" s="28"/>
      <c r="P2059" s="25"/>
    </row>
    <row r="2060" spans="7:16" x14ac:dyDescent="0.25">
      <c r="G2060" s="28"/>
      <c r="P2060" s="25"/>
    </row>
    <row r="2061" spans="7:16" x14ac:dyDescent="0.25">
      <c r="G2061" s="28"/>
      <c r="P2061" s="25"/>
    </row>
    <row r="2062" spans="7:16" x14ac:dyDescent="0.25">
      <c r="G2062" s="28"/>
      <c r="P2062" s="25"/>
    </row>
    <row r="2063" spans="7:16" x14ac:dyDescent="0.25">
      <c r="G2063" s="28"/>
      <c r="P2063" s="25"/>
    </row>
    <row r="2064" spans="7:16" x14ac:dyDescent="0.25">
      <c r="G2064" s="28"/>
      <c r="P2064" s="25"/>
    </row>
    <row r="2065" spans="7:16" x14ac:dyDescent="0.25">
      <c r="G2065" s="28"/>
      <c r="P2065" s="25"/>
    </row>
    <row r="2066" spans="7:16" x14ac:dyDescent="0.25">
      <c r="G2066" s="28"/>
      <c r="P2066" s="25"/>
    </row>
    <row r="2067" spans="7:16" x14ac:dyDescent="0.25">
      <c r="G2067" s="28"/>
      <c r="P2067" s="25"/>
    </row>
    <row r="2068" spans="7:16" x14ac:dyDescent="0.25">
      <c r="G2068" s="28"/>
      <c r="P2068" s="25"/>
    </row>
    <row r="2069" spans="7:16" x14ac:dyDescent="0.25">
      <c r="G2069" s="28"/>
      <c r="P2069" s="25"/>
    </row>
    <row r="2070" spans="7:16" x14ac:dyDescent="0.25">
      <c r="G2070" s="28"/>
      <c r="P2070" s="25"/>
    </row>
    <row r="2071" spans="7:16" x14ac:dyDescent="0.25">
      <c r="G2071" s="28"/>
      <c r="P2071" s="25"/>
    </row>
    <row r="2072" spans="7:16" x14ac:dyDescent="0.25">
      <c r="G2072" s="28"/>
      <c r="P2072" s="25"/>
    </row>
    <row r="2073" spans="7:16" x14ac:dyDescent="0.25">
      <c r="G2073" s="28"/>
      <c r="P2073" s="25"/>
    </row>
    <row r="2074" spans="7:16" x14ac:dyDescent="0.25">
      <c r="G2074" s="28"/>
      <c r="P2074" s="25"/>
    </row>
    <row r="2075" spans="7:16" x14ac:dyDescent="0.25">
      <c r="G2075" s="28"/>
      <c r="P2075" s="25"/>
    </row>
    <row r="2076" spans="7:16" x14ac:dyDescent="0.25">
      <c r="G2076" s="28"/>
      <c r="P2076" s="25"/>
    </row>
    <row r="2077" spans="7:16" x14ac:dyDescent="0.25">
      <c r="G2077" s="28"/>
      <c r="P2077" s="25"/>
    </row>
    <row r="2078" spans="7:16" x14ac:dyDescent="0.25">
      <c r="G2078" s="28"/>
      <c r="P2078" s="25"/>
    </row>
    <row r="2079" spans="7:16" x14ac:dyDescent="0.25">
      <c r="G2079" s="28"/>
      <c r="P2079" s="25"/>
    </row>
    <row r="2080" spans="7:16" x14ac:dyDescent="0.25">
      <c r="G2080" s="28"/>
      <c r="P2080" s="25"/>
    </row>
    <row r="2081" spans="7:16" x14ac:dyDescent="0.25">
      <c r="G2081" s="28"/>
      <c r="P2081" s="25"/>
    </row>
    <row r="2082" spans="7:16" x14ac:dyDescent="0.25">
      <c r="G2082" s="28"/>
      <c r="P2082" s="25"/>
    </row>
    <row r="2083" spans="7:16" x14ac:dyDescent="0.25">
      <c r="G2083" s="28"/>
      <c r="P2083" s="25"/>
    </row>
    <row r="2084" spans="7:16" x14ac:dyDescent="0.25">
      <c r="G2084" s="28"/>
      <c r="P2084" s="25"/>
    </row>
    <row r="2085" spans="7:16" x14ac:dyDescent="0.25">
      <c r="G2085" s="28"/>
      <c r="P2085" s="25"/>
    </row>
    <row r="2086" spans="7:16" x14ac:dyDescent="0.25">
      <c r="G2086" s="28"/>
      <c r="P2086" s="25"/>
    </row>
    <row r="2087" spans="7:16" x14ac:dyDescent="0.25">
      <c r="G2087" s="28"/>
      <c r="P2087" s="25"/>
    </row>
    <row r="2088" spans="7:16" x14ac:dyDescent="0.25">
      <c r="G2088" s="28"/>
      <c r="P2088" s="25"/>
    </row>
    <row r="2089" spans="7:16" x14ac:dyDescent="0.25">
      <c r="G2089" s="28"/>
      <c r="P2089" s="25"/>
    </row>
    <row r="2090" spans="7:16" x14ac:dyDescent="0.25">
      <c r="G2090" s="28"/>
      <c r="P2090" s="25"/>
    </row>
    <row r="2091" spans="7:16" x14ac:dyDescent="0.25">
      <c r="G2091" s="28"/>
      <c r="P2091" s="25"/>
    </row>
    <row r="2092" spans="7:16" x14ac:dyDescent="0.25">
      <c r="G2092" s="28"/>
      <c r="P2092" s="25"/>
    </row>
    <row r="2093" spans="7:16" x14ac:dyDescent="0.25">
      <c r="G2093" s="28"/>
      <c r="P2093" s="25"/>
    </row>
    <row r="2094" spans="7:16" x14ac:dyDescent="0.25">
      <c r="G2094" s="28"/>
      <c r="P2094" s="25"/>
    </row>
    <row r="2095" spans="7:16" x14ac:dyDescent="0.25">
      <c r="G2095" s="28"/>
      <c r="P2095" s="25"/>
    </row>
    <row r="2096" spans="7:16" x14ac:dyDescent="0.25">
      <c r="G2096" s="28"/>
      <c r="P2096" s="25"/>
    </row>
    <row r="2097" spans="7:16" x14ac:dyDescent="0.25">
      <c r="G2097" s="28"/>
      <c r="P2097" s="25"/>
    </row>
    <row r="2098" spans="7:16" x14ac:dyDescent="0.25">
      <c r="G2098" s="28"/>
      <c r="P2098" s="25"/>
    </row>
    <row r="2099" spans="7:16" x14ac:dyDescent="0.25">
      <c r="G2099" s="28"/>
      <c r="P2099" s="25"/>
    </row>
    <row r="2100" spans="7:16" x14ac:dyDescent="0.25">
      <c r="G2100" s="28"/>
      <c r="P2100" s="25"/>
    </row>
    <row r="2101" spans="7:16" x14ac:dyDescent="0.25">
      <c r="G2101" s="28"/>
      <c r="P2101" s="25"/>
    </row>
    <row r="2102" spans="7:16" x14ac:dyDescent="0.25">
      <c r="G2102" s="28"/>
      <c r="P2102" s="25"/>
    </row>
    <row r="2103" spans="7:16" x14ac:dyDescent="0.25">
      <c r="G2103" s="28"/>
      <c r="P2103" s="25"/>
    </row>
    <row r="2104" spans="7:16" x14ac:dyDescent="0.25">
      <c r="G2104" s="28"/>
      <c r="P2104" s="25"/>
    </row>
    <row r="2105" spans="7:16" x14ac:dyDescent="0.25">
      <c r="G2105" s="28"/>
      <c r="P2105" s="25"/>
    </row>
    <row r="2106" spans="7:16" x14ac:dyDescent="0.25">
      <c r="G2106" s="28"/>
      <c r="P2106" s="25"/>
    </row>
    <row r="2107" spans="7:16" x14ac:dyDescent="0.25">
      <c r="G2107" s="28"/>
      <c r="P2107" s="25"/>
    </row>
    <row r="2108" spans="7:16" x14ac:dyDescent="0.25">
      <c r="G2108" s="28"/>
      <c r="P2108" s="25"/>
    </row>
    <row r="2109" spans="7:16" x14ac:dyDescent="0.25">
      <c r="G2109" s="28"/>
      <c r="P2109" s="25"/>
    </row>
    <row r="2110" spans="7:16" x14ac:dyDescent="0.25">
      <c r="G2110" s="28"/>
      <c r="P2110" s="25"/>
    </row>
    <row r="2111" spans="7:16" x14ac:dyDescent="0.25">
      <c r="G2111" s="28"/>
      <c r="P2111" s="25"/>
    </row>
    <row r="2112" spans="7:16" x14ac:dyDescent="0.25">
      <c r="G2112" s="28"/>
      <c r="P2112" s="25"/>
    </row>
    <row r="2113" spans="7:16" x14ac:dyDescent="0.25">
      <c r="G2113" s="28"/>
      <c r="P2113" s="25"/>
    </row>
    <row r="2114" spans="7:16" x14ac:dyDescent="0.25">
      <c r="G2114" s="28"/>
      <c r="P2114" s="25"/>
    </row>
    <row r="2115" spans="7:16" x14ac:dyDescent="0.25">
      <c r="G2115" s="28"/>
      <c r="P2115" s="25"/>
    </row>
    <row r="2116" spans="7:16" x14ac:dyDescent="0.25">
      <c r="G2116" s="28"/>
      <c r="P2116" s="25"/>
    </row>
    <row r="2117" spans="7:16" x14ac:dyDescent="0.25">
      <c r="G2117" s="28"/>
      <c r="P2117" s="25"/>
    </row>
    <row r="2118" spans="7:16" x14ac:dyDescent="0.25">
      <c r="G2118" s="28"/>
      <c r="P2118" s="25"/>
    </row>
    <row r="2119" spans="7:16" x14ac:dyDescent="0.25">
      <c r="G2119" s="28"/>
      <c r="P2119" s="25"/>
    </row>
    <row r="2120" spans="7:16" x14ac:dyDescent="0.25">
      <c r="G2120" s="28"/>
      <c r="P2120" s="25"/>
    </row>
    <row r="2121" spans="7:16" x14ac:dyDescent="0.25">
      <c r="G2121" s="28"/>
      <c r="P2121" s="25"/>
    </row>
    <row r="2122" spans="7:16" x14ac:dyDescent="0.25">
      <c r="G2122" s="28"/>
      <c r="P2122" s="25"/>
    </row>
    <row r="2123" spans="7:16" x14ac:dyDescent="0.25">
      <c r="G2123" s="28"/>
      <c r="P2123" s="25"/>
    </row>
    <row r="2124" spans="7:16" x14ac:dyDescent="0.25">
      <c r="G2124" s="28"/>
      <c r="P2124" s="25"/>
    </row>
    <row r="2125" spans="7:16" x14ac:dyDescent="0.25">
      <c r="G2125" s="28"/>
      <c r="P2125" s="25"/>
    </row>
    <row r="2126" spans="7:16" x14ac:dyDescent="0.25">
      <c r="G2126" s="28"/>
      <c r="P2126" s="25"/>
    </row>
    <row r="2127" spans="7:16" x14ac:dyDescent="0.25">
      <c r="G2127" s="28"/>
      <c r="P2127" s="25"/>
    </row>
    <row r="2128" spans="7:16" x14ac:dyDescent="0.25">
      <c r="G2128" s="28"/>
      <c r="P2128" s="25"/>
    </row>
    <row r="2129" spans="7:16" x14ac:dyDescent="0.25">
      <c r="G2129" s="28"/>
      <c r="P2129" s="25"/>
    </row>
    <row r="2130" spans="7:16" x14ac:dyDescent="0.25">
      <c r="G2130" s="28"/>
      <c r="P2130" s="25"/>
    </row>
    <row r="2131" spans="7:16" x14ac:dyDescent="0.25">
      <c r="G2131" s="28"/>
      <c r="P2131" s="25"/>
    </row>
    <row r="2132" spans="7:16" x14ac:dyDescent="0.25">
      <c r="G2132" s="28"/>
      <c r="P2132" s="25"/>
    </row>
    <row r="2133" spans="7:16" x14ac:dyDescent="0.25">
      <c r="G2133" s="28"/>
      <c r="P2133" s="25"/>
    </row>
    <row r="2134" spans="7:16" x14ac:dyDescent="0.25">
      <c r="G2134" s="28"/>
      <c r="P2134" s="25"/>
    </row>
    <row r="2135" spans="7:16" x14ac:dyDescent="0.25">
      <c r="G2135" s="28"/>
      <c r="P2135" s="25"/>
    </row>
    <row r="2136" spans="7:16" x14ac:dyDescent="0.25">
      <c r="G2136" s="28"/>
      <c r="P2136" s="25"/>
    </row>
    <row r="2137" spans="7:16" x14ac:dyDescent="0.25">
      <c r="G2137" s="28"/>
      <c r="P2137" s="25"/>
    </row>
    <row r="2138" spans="7:16" x14ac:dyDescent="0.25">
      <c r="G2138" s="28"/>
      <c r="P2138" s="25"/>
    </row>
    <row r="2139" spans="7:16" x14ac:dyDescent="0.25">
      <c r="G2139" s="28"/>
      <c r="P2139" s="25"/>
    </row>
    <row r="2140" spans="7:16" x14ac:dyDescent="0.25">
      <c r="G2140" s="28"/>
      <c r="P2140" s="25"/>
    </row>
    <row r="2141" spans="7:16" x14ac:dyDescent="0.25">
      <c r="G2141" s="28"/>
      <c r="P2141" s="25"/>
    </row>
    <row r="2142" spans="7:16" x14ac:dyDescent="0.25">
      <c r="G2142" s="28"/>
      <c r="P2142" s="25"/>
    </row>
    <row r="2143" spans="7:16" x14ac:dyDescent="0.25">
      <c r="G2143" s="28"/>
      <c r="P2143" s="25"/>
    </row>
    <row r="2144" spans="7:16" x14ac:dyDescent="0.25">
      <c r="G2144" s="28"/>
      <c r="P2144" s="25"/>
    </row>
    <row r="2145" spans="7:16" x14ac:dyDescent="0.25">
      <c r="G2145" s="28"/>
      <c r="P2145" s="25"/>
    </row>
    <row r="2146" spans="7:16" x14ac:dyDescent="0.25">
      <c r="G2146" s="28"/>
      <c r="P2146" s="25"/>
    </row>
    <row r="2147" spans="7:16" x14ac:dyDescent="0.25">
      <c r="G2147" s="28"/>
      <c r="P2147" s="25"/>
    </row>
    <row r="2148" spans="7:16" x14ac:dyDescent="0.25">
      <c r="G2148" s="28"/>
      <c r="P2148" s="25"/>
    </row>
    <row r="2149" spans="7:16" x14ac:dyDescent="0.25">
      <c r="G2149" s="28"/>
      <c r="P2149" s="25"/>
    </row>
    <row r="2150" spans="7:16" x14ac:dyDescent="0.25">
      <c r="G2150" s="28"/>
      <c r="P2150" s="25"/>
    </row>
    <row r="2151" spans="7:16" x14ac:dyDescent="0.25">
      <c r="G2151" s="28"/>
      <c r="P2151" s="25"/>
    </row>
    <row r="2152" spans="7:16" x14ac:dyDescent="0.25">
      <c r="G2152" s="28"/>
      <c r="P2152" s="25"/>
    </row>
    <row r="2153" spans="7:16" x14ac:dyDescent="0.25">
      <c r="G2153" s="28"/>
      <c r="P2153" s="25"/>
    </row>
    <row r="2154" spans="7:16" x14ac:dyDescent="0.25">
      <c r="G2154" s="28"/>
      <c r="P2154" s="25"/>
    </row>
    <row r="2155" spans="7:16" x14ac:dyDescent="0.25">
      <c r="G2155" s="28"/>
      <c r="P2155" s="25"/>
    </row>
    <row r="2156" spans="7:16" x14ac:dyDescent="0.25">
      <c r="G2156" s="28"/>
      <c r="P2156" s="25"/>
    </row>
    <row r="2157" spans="7:16" x14ac:dyDescent="0.25">
      <c r="G2157" s="28"/>
      <c r="P2157" s="25"/>
    </row>
    <row r="2158" spans="7:16" x14ac:dyDescent="0.25">
      <c r="G2158" s="28"/>
      <c r="P2158" s="25"/>
    </row>
    <row r="2159" spans="7:16" x14ac:dyDescent="0.25">
      <c r="G2159" s="28"/>
      <c r="P2159" s="25"/>
    </row>
    <row r="2160" spans="7:16" x14ac:dyDescent="0.25">
      <c r="G2160" s="28"/>
      <c r="P2160" s="25"/>
    </row>
    <row r="2161" spans="7:16" x14ac:dyDescent="0.25">
      <c r="G2161" s="28"/>
      <c r="P2161" s="25"/>
    </row>
    <row r="2162" spans="7:16" x14ac:dyDescent="0.25">
      <c r="G2162" s="28"/>
      <c r="P2162" s="25"/>
    </row>
    <row r="2163" spans="7:16" x14ac:dyDescent="0.25">
      <c r="G2163" s="28"/>
      <c r="P2163" s="25"/>
    </row>
    <row r="2164" spans="7:16" x14ac:dyDescent="0.25">
      <c r="G2164" s="28"/>
      <c r="P2164" s="25"/>
    </row>
    <row r="2165" spans="7:16" x14ac:dyDescent="0.25">
      <c r="G2165" s="28"/>
      <c r="P2165" s="25"/>
    </row>
    <row r="2166" spans="7:16" x14ac:dyDescent="0.25">
      <c r="G2166" s="28"/>
      <c r="P2166" s="25"/>
    </row>
    <row r="2167" spans="7:16" x14ac:dyDescent="0.25">
      <c r="G2167" s="28"/>
      <c r="P2167" s="25"/>
    </row>
    <row r="2168" spans="7:16" x14ac:dyDescent="0.25">
      <c r="G2168" s="28"/>
      <c r="P2168" s="25"/>
    </row>
    <row r="2169" spans="7:16" x14ac:dyDescent="0.25">
      <c r="G2169" s="28"/>
      <c r="P2169" s="25"/>
    </row>
    <row r="2170" spans="7:16" x14ac:dyDescent="0.25">
      <c r="G2170" s="28"/>
      <c r="P2170" s="25"/>
    </row>
    <row r="2171" spans="7:16" x14ac:dyDescent="0.25">
      <c r="G2171" s="28"/>
      <c r="P2171" s="25"/>
    </row>
    <row r="2172" spans="7:16" x14ac:dyDescent="0.25">
      <c r="G2172" s="28"/>
      <c r="P2172" s="25"/>
    </row>
    <row r="2173" spans="7:16" x14ac:dyDescent="0.25">
      <c r="G2173" s="28"/>
      <c r="P2173" s="25"/>
    </row>
    <row r="2174" spans="7:16" x14ac:dyDescent="0.25">
      <c r="G2174" s="28"/>
      <c r="P2174" s="25"/>
    </row>
    <row r="2175" spans="7:16" x14ac:dyDescent="0.25">
      <c r="G2175" s="28"/>
      <c r="P2175" s="25"/>
    </row>
    <row r="2176" spans="7:16" x14ac:dyDescent="0.25">
      <c r="G2176" s="28"/>
      <c r="P2176" s="25"/>
    </row>
    <row r="2177" spans="7:16" x14ac:dyDescent="0.25">
      <c r="G2177" s="28"/>
      <c r="P2177" s="25"/>
    </row>
    <row r="2178" spans="7:16" x14ac:dyDescent="0.25">
      <c r="G2178" s="28"/>
      <c r="P2178" s="25"/>
    </row>
    <row r="2179" spans="7:16" x14ac:dyDescent="0.25">
      <c r="G2179" s="28"/>
      <c r="P2179" s="25"/>
    </row>
    <row r="2180" spans="7:16" x14ac:dyDescent="0.25">
      <c r="G2180" s="28"/>
      <c r="P2180" s="25"/>
    </row>
    <row r="2181" spans="7:16" x14ac:dyDescent="0.25">
      <c r="G2181" s="28"/>
      <c r="P2181" s="25"/>
    </row>
    <row r="2182" spans="7:16" x14ac:dyDescent="0.25">
      <c r="G2182" s="28"/>
      <c r="P2182" s="25"/>
    </row>
    <row r="2183" spans="7:16" x14ac:dyDescent="0.25">
      <c r="G2183" s="28"/>
      <c r="P2183" s="25"/>
    </row>
    <row r="2184" spans="7:16" x14ac:dyDescent="0.25">
      <c r="G2184" s="28"/>
      <c r="P2184" s="25"/>
    </row>
    <row r="2185" spans="7:16" x14ac:dyDescent="0.25">
      <c r="G2185" s="28"/>
      <c r="P2185" s="25"/>
    </row>
    <row r="2186" spans="7:16" x14ac:dyDescent="0.25">
      <c r="G2186" s="28"/>
      <c r="P2186" s="25"/>
    </row>
    <row r="2187" spans="7:16" x14ac:dyDescent="0.25">
      <c r="G2187" s="28"/>
      <c r="P2187" s="25"/>
    </row>
    <row r="2188" spans="7:16" x14ac:dyDescent="0.25">
      <c r="G2188" s="28"/>
      <c r="P2188" s="25"/>
    </row>
    <row r="2189" spans="7:16" x14ac:dyDescent="0.25">
      <c r="G2189" s="28"/>
      <c r="P2189" s="25"/>
    </row>
    <row r="2190" spans="7:16" x14ac:dyDescent="0.25">
      <c r="G2190" s="28"/>
      <c r="P2190" s="25"/>
    </row>
    <row r="2191" spans="7:16" x14ac:dyDescent="0.25">
      <c r="G2191" s="28"/>
      <c r="P2191" s="25"/>
    </row>
    <row r="2192" spans="7:16" x14ac:dyDescent="0.25">
      <c r="G2192" s="28"/>
      <c r="P2192" s="25"/>
    </row>
    <row r="2193" spans="7:16" x14ac:dyDescent="0.25">
      <c r="G2193" s="28"/>
      <c r="P2193" s="25"/>
    </row>
    <row r="2194" spans="7:16" x14ac:dyDescent="0.25">
      <c r="G2194" s="28"/>
      <c r="P2194" s="25"/>
    </row>
    <row r="2195" spans="7:16" x14ac:dyDescent="0.25">
      <c r="G2195" s="28"/>
      <c r="P2195" s="25"/>
    </row>
    <row r="2196" spans="7:16" x14ac:dyDescent="0.25">
      <c r="G2196" s="28"/>
      <c r="P2196" s="25"/>
    </row>
    <row r="2197" spans="7:16" x14ac:dyDescent="0.25">
      <c r="G2197" s="28"/>
      <c r="P2197" s="25"/>
    </row>
    <row r="2198" spans="7:16" x14ac:dyDescent="0.25">
      <c r="G2198" s="28"/>
      <c r="P2198" s="25"/>
    </row>
    <row r="2199" spans="7:16" x14ac:dyDescent="0.25">
      <c r="G2199" s="28"/>
      <c r="P2199" s="25"/>
    </row>
    <row r="2200" spans="7:16" x14ac:dyDescent="0.25">
      <c r="G2200" s="28"/>
      <c r="P2200" s="25"/>
    </row>
    <row r="2201" spans="7:16" x14ac:dyDescent="0.25">
      <c r="G2201" s="28"/>
      <c r="P2201" s="25"/>
    </row>
    <row r="2202" spans="7:16" x14ac:dyDescent="0.25">
      <c r="G2202" s="28"/>
      <c r="P2202" s="25"/>
    </row>
    <row r="2203" spans="7:16" x14ac:dyDescent="0.25">
      <c r="G2203" s="28"/>
      <c r="P2203" s="25"/>
    </row>
    <row r="2204" spans="7:16" x14ac:dyDescent="0.25">
      <c r="G2204" s="28"/>
      <c r="P2204" s="25"/>
    </row>
    <row r="2205" spans="7:16" x14ac:dyDescent="0.25">
      <c r="G2205" s="28"/>
      <c r="P2205" s="25"/>
    </row>
    <row r="2206" spans="7:16" x14ac:dyDescent="0.25">
      <c r="G2206" s="28"/>
      <c r="P2206" s="25"/>
    </row>
    <row r="2207" spans="7:16" x14ac:dyDescent="0.25">
      <c r="G2207" s="28"/>
      <c r="P2207" s="25"/>
    </row>
    <row r="2208" spans="7:16" x14ac:dyDescent="0.25">
      <c r="G2208" s="28"/>
      <c r="P2208" s="25"/>
    </row>
    <row r="2209" spans="7:16" x14ac:dyDescent="0.25">
      <c r="G2209" s="28"/>
      <c r="P2209" s="25"/>
    </row>
    <row r="2210" spans="7:16" x14ac:dyDescent="0.25">
      <c r="G2210" s="28"/>
      <c r="P2210" s="25"/>
    </row>
    <row r="2211" spans="7:16" x14ac:dyDescent="0.25">
      <c r="G2211" s="28"/>
      <c r="P2211" s="25"/>
    </row>
    <row r="2212" spans="7:16" x14ac:dyDescent="0.25">
      <c r="G2212" s="28"/>
      <c r="P2212" s="25"/>
    </row>
    <row r="2213" spans="7:16" x14ac:dyDescent="0.25">
      <c r="G2213" s="28"/>
      <c r="P2213" s="25"/>
    </row>
    <row r="2214" spans="7:16" x14ac:dyDescent="0.25">
      <c r="G2214" s="28"/>
      <c r="P2214" s="25"/>
    </row>
    <row r="2215" spans="7:16" x14ac:dyDescent="0.25">
      <c r="G2215" s="28"/>
      <c r="P2215" s="25"/>
    </row>
    <row r="2216" spans="7:16" x14ac:dyDescent="0.25">
      <c r="G2216" s="28"/>
      <c r="P2216" s="25"/>
    </row>
    <row r="2217" spans="7:16" x14ac:dyDescent="0.25">
      <c r="G2217" s="28"/>
      <c r="P2217" s="25"/>
    </row>
    <row r="2218" spans="7:16" x14ac:dyDescent="0.25">
      <c r="G2218" s="28"/>
      <c r="P2218" s="25"/>
    </row>
    <row r="2219" spans="7:16" x14ac:dyDescent="0.25">
      <c r="G2219" s="28"/>
      <c r="P2219" s="25"/>
    </row>
    <row r="2220" spans="7:16" x14ac:dyDescent="0.25">
      <c r="G2220" s="28"/>
      <c r="P2220" s="25"/>
    </row>
    <row r="2221" spans="7:16" x14ac:dyDescent="0.25">
      <c r="G2221" s="28"/>
      <c r="P2221" s="25"/>
    </row>
    <row r="2222" spans="7:16" x14ac:dyDescent="0.25">
      <c r="G2222" s="28"/>
      <c r="P2222" s="25"/>
    </row>
    <row r="2223" spans="7:16" x14ac:dyDescent="0.25">
      <c r="G2223" s="28"/>
      <c r="P2223" s="25"/>
    </row>
    <row r="2224" spans="7:16" x14ac:dyDescent="0.25">
      <c r="G2224" s="28"/>
      <c r="P2224" s="25"/>
    </row>
    <row r="2225" spans="7:16" x14ac:dyDescent="0.25">
      <c r="G2225" s="28"/>
      <c r="P2225" s="25"/>
    </row>
    <row r="2226" spans="7:16" x14ac:dyDescent="0.25">
      <c r="G2226" s="28"/>
      <c r="P2226" s="25"/>
    </row>
    <row r="2227" spans="7:16" x14ac:dyDescent="0.25">
      <c r="G2227" s="28"/>
      <c r="P2227" s="25"/>
    </row>
    <row r="2228" spans="7:16" x14ac:dyDescent="0.25">
      <c r="G2228" s="28"/>
      <c r="P2228" s="25"/>
    </row>
    <row r="2229" spans="7:16" x14ac:dyDescent="0.25">
      <c r="G2229" s="28"/>
      <c r="P2229" s="25"/>
    </row>
    <row r="2230" spans="7:16" x14ac:dyDescent="0.25">
      <c r="G2230" s="28"/>
      <c r="P2230" s="25"/>
    </row>
    <row r="2231" spans="7:16" x14ac:dyDescent="0.25">
      <c r="G2231" s="28"/>
      <c r="P2231" s="25"/>
    </row>
    <row r="2232" spans="7:16" x14ac:dyDescent="0.25">
      <c r="G2232" s="28"/>
      <c r="P2232" s="25"/>
    </row>
    <row r="2233" spans="7:16" x14ac:dyDescent="0.25">
      <c r="G2233" s="28"/>
      <c r="P2233" s="25"/>
    </row>
    <row r="2234" spans="7:16" x14ac:dyDescent="0.25">
      <c r="G2234" s="28"/>
      <c r="P2234" s="25"/>
    </row>
    <row r="2235" spans="7:16" x14ac:dyDescent="0.25">
      <c r="G2235" s="28"/>
      <c r="P2235" s="25"/>
    </row>
    <row r="2236" spans="7:16" x14ac:dyDescent="0.25">
      <c r="G2236" s="28"/>
      <c r="P2236" s="25"/>
    </row>
    <row r="2237" spans="7:16" x14ac:dyDescent="0.25">
      <c r="G2237" s="28"/>
      <c r="P2237" s="25"/>
    </row>
    <row r="2238" spans="7:16" x14ac:dyDescent="0.25">
      <c r="G2238" s="28"/>
      <c r="P2238" s="25"/>
    </row>
    <row r="2239" spans="7:16" x14ac:dyDescent="0.25">
      <c r="G2239" s="28"/>
      <c r="P2239" s="25"/>
    </row>
    <row r="2240" spans="7:16" x14ac:dyDescent="0.25">
      <c r="G2240" s="28"/>
      <c r="P2240" s="25"/>
    </row>
    <row r="2241" spans="7:16" x14ac:dyDescent="0.25">
      <c r="G2241" s="28"/>
      <c r="P2241" s="25"/>
    </row>
    <row r="2242" spans="7:16" x14ac:dyDescent="0.25">
      <c r="G2242" s="28"/>
      <c r="P2242" s="25"/>
    </row>
    <row r="2243" spans="7:16" x14ac:dyDescent="0.25">
      <c r="G2243" s="28"/>
      <c r="P2243" s="25"/>
    </row>
    <row r="2244" spans="7:16" x14ac:dyDescent="0.25">
      <c r="G2244" s="28"/>
      <c r="P2244" s="25"/>
    </row>
    <row r="2245" spans="7:16" x14ac:dyDescent="0.25">
      <c r="G2245" s="28"/>
      <c r="P2245" s="25"/>
    </row>
    <row r="2246" spans="7:16" x14ac:dyDescent="0.25">
      <c r="G2246" s="28"/>
      <c r="P2246" s="25"/>
    </row>
    <row r="2247" spans="7:16" x14ac:dyDescent="0.25">
      <c r="G2247" s="28"/>
      <c r="P2247" s="25"/>
    </row>
    <row r="2248" spans="7:16" x14ac:dyDescent="0.25">
      <c r="G2248" s="28"/>
      <c r="P2248" s="25"/>
    </row>
    <row r="2249" spans="7:16" x14ac:dyDescent="0.25">
      <c r="G2249" s="28"/>
      <c r="P2249" s="25"/>
    </row>
    <row r="2250" spans="7:16" x14ac:dyDescent="0.25">
      <c r="G2250" s="28"/>
      <c r="P2250" s="25"/>
    </row>
    <row r="2251" spans="7:16" x14ac:dyDescent="0.25">
      <c r="G2251" s="28"/>
      <c r="P2251" s="25"/>
    </row>
    <row r="2252" spans="7:16" x14ac:dyDescent="0.25">
      <c r="G2252" s="28"/>
      <c r="P2252" s="25"/>
    </row>
    <row r="2253" spans="7:16" x14ac:dyDescent="0.25">
      <c r="G2253" s="28"/>
      <c r="P2253" s="25"/>
    </row>
    <row r="2254" spans="7:16" x14ac:dyDescent="0.25">
      <c r="G2254" s="28"/>
      <c r="P2254" s="25"/>
    </row>
    <row r="2255" spans="7:16" x14ac:dyDescent="0.25">
      <c r="G2255" s="28"/>
      <c r="P2255" s="25"/>
    </row>
    <row r="2256" spans="7:16" x14ac:dyDescent="0.25">
      <c r="G2256" s="28"/>
      <c r="P2256" s="25"/>
    </row>
    <row r="2257" spans="7:16" x14ac:dyDescent="0.25">
      <c r="G2257" s="28"/>
      <c r="P2257" s="25"/>
    </row>
    <row r="2258" spans="7:16" x14ac:dyDescent="0.25">
      <c r="G2258" s="28"/>
      <c r="P2258" s="25"/>
    </row>
    <row r="2259" spans="7:16" x14ac:dyDescent="0.25">
      <c r="G2259" s="28"/>
      <c r="P2259" s="25"/>
    </row>
    <row r="2260" spans="7:16" x14ac:dyDescent="0.25">
      <c r="G2260" s="28"/>
      <c r="P2260" s="25"/>
    </row>
    <row r="2261" spans="7:16" x14ac:dyDescent="0.25">
      <c r="G2261" s="28"/>
      <c r="P2261" s="25"/>
    </row>
    <row r="2262" spans="7:16" x14ac:dyDescent="0.25">
      <c r="G2262" s="28"/>
      <c r="P2262" s="25"/>
    </row>
    <row r="2263" spans="7:16" x14ac:dyDescent="0.25">
      <c r="G2263" s="28"/>
      <c r="P2263" s="25"/>
    </row>
    <row r="2264" spans="7:16" x14ac:dyDescent="0.25">
      <c r="G2264" s="28"/>
      <c r="P2264" s="25"/>
    </row>
    <row r="2265" spans="7:16" x14ac:dyDescent="0.25">
      <c r="G2265" s="28"/>
      <c r="P2265" s="25"/>
    </row>
    <row r="2266" spans="7:16" x14ac:dyDescent="0.25">
      <c r="G2266" s="28"/>
      <c r="P2266" s="25"/>
    </row>
    <row r="2267" spans="7:16" x14ac:dyDescent="0.25">
      <c r="G2267" s="28"/>
      <c r="P2267" s="25"/>
    </row>
    <row r="2268" spans="7:16" x14ac:dyDescent="0.25">
      <c r="G2268" s="28"/>
      <c r="P2268" s="25"/>
    </row>
    <row r="2269" spans="7:16" x14ac:dyDescent="0.25">
      <c r="G2269" s="28"/>
      <c r="P2269" s="25"/>
    </row>
    <row r="2270" spans="7:16" x14ac:dyDescent="0.25">
      <c r="G2270" s="28"/>
      <c r="P2270" s="25"/>
    </row>
    <row r="2271" spans="7:16" x14ac:dyDescent="0.25">
      <c r="G2271" s="28"/>
      <c r="P2271" s="25"/>
    </row>
    <row r="2272" spans="7:16" x14ac:dyDescent="0.25">
      <c r="G2272" s="28"/>
      <c r="P2272" s="25"/>
    </row>
    <row r="2273" spans="7:16" x14ac:dyDescent="0.25">
      <c r="G2273" s="28"/>
      <c r="P2273" s="25"/>
    </row>
    <row r="2274" spans="7:16" x14ac:dyDescent="0.25">
      <c r="G2274" s="28"/>
      <c r="P2274" s="25"/>
    </row>
    <row r="2275" spans="7:16" x14ac:dyDescent="0.25">
      <c r="G2275" s="28"/>
      <c r="P2275" s="25"/>
    </row>
    <row r="2276" spans="7:16" x14ac:dyDescent="0.25">
      <c r="G2276" s="28"/>
      <c r="P2276" s="25"/>
    </row>
    <row r="2277" spans="7:16" x14ac:dyDescent="0.25">
      <c r="G2277" s="28"/>
      <c r="P2277" s="25"/>
    </row>
    <row r="2278" spans="7:16" x14ac:dyDescent="0.25">
      <c r="G2278" s="28"/>
      <c r="P2278" s="25"/>
    </row>
    <row r="2279" spans="7:16" x14ac:dyDescent="0.25">
      <c r="G2279" s="28"/>
      <c r="P2279" s="25"/>
    </row>
    <row r="2280" spans="7:16" x14ac:dyDescent="0.25">
      <c r="G2280" s="28"/>
      <c r="P2280" s="25"/>
    </row>
    <row r="2281" spans="7:16" x14ac:dyDescent="0.25">
      <c r="G2281" s="28"/>
      <c r="P2281" s="25"/>
    </row>
    <row r="2282" spans="7:16" x14ac:dyDescent="0.25">
      <c r="G2282" s="28"/>
      <c r="P2282" s="25"/>
    </row>
    <row r="2283" spans="7:16" x14ac:dyDescent="0.25">
      <c r="G2283" s="28"/>
      <c r="P2283" s="25"/>
    </row>
    <row r="2284" spans="7:16" x14ac:dyDescent="0.25">
      <c r="G2284" s="28"/>
      <c r="P2284" s="25"/>
    </row>
    <row r="2285" spans="7:16" x14ac:dyDescent="0.25">
      <c r="G2285" s="28"/>
      <c r="P2285" s="25"/>
    </row>
    <row r="2286" spans="7:16" x14ac:dyDescent="0.25">
      <c r="G2286" s="28"/>
      <c r="P2286" s="25"/>
    </row>
    <row r="2287" spans="7:16" x14ac:dyDescent="0.25">
      <c r="G2287" s="28"/>
      <c r="P2287" s="25"/>
    </row>
    <row r="2288" spans="7:16" x14ac:dyDescent="0.25">
      <c r="G2288" s="28"/>
      <c r="P2288" s="25"/>
    </row>
    <row r="2289" spans="7:16" x14ac:dyDescent="0.25">
      <c r="G2289" s="28"/>
      <c r="P2289" s="25"/>
    </row>
    <row r="2290" spans="7:16" x14ac:dyDescent="0.25">
      <c r="G2290" s="28"/>
      <c r="P2290" s="25"/>
    </row>
    <row r="2291" spans="7:16" x14ac:dyDescent="0.25">
      <c r="G2291" s="28"/>
      <c r="P2291" s="25"/>
    </row>
    <row r="2292" spans="7:16" x14ac:dyDescent="0.25">
      <c r="G2292" s="28"/>
      <c r="P2292" s="25"/>
    </row>
    <row r="2293" spans="7:16" x14ac:dyDescent="0.25">
      <c r="G2293" s="28"/>
      <c r="P2293" s="25"/>
    </row>
    <row r="2294" spans="7:16" x14ac:dyDescent="0.25">
      <c r="G2294" s="28"/>
      <c r="P2294" s="25"/>
    </row>
    <row r="2295" spans="7:16" x14ac:dyDescent="0.25">
      <c r="G2295" s="28"/>
      <c r="P2295" s="25"/>
    </row>
    <row r="2296" spans="7:16" x14ac:dyDescent="0.25">
      <c r="G2296" s="28"/>
      <c r="P2296" s="25"/>
    </row>
    <row r="2297" spans="7:16" x14ac:dyDescent="0.25">
      <c r="G2297" s="28"/>
      <c r="P2297" s="25"/>
    </row>
    <row r="2298" spans="7:16" x14ac:dyDescent="0.25">
      <c r="G2298" s="28"/>
      <c r="P2298" s="25"/>
    </row>
    <row r="2299" spans="7:16" x14ac:dyDescent="0.25">
      <c r="G2299" s="28"/>
      <c r="P2299" s="25"/>
    </row>
    <row r="2300" spans="7:16" x14ac:dyDescent="0.25">
      <c r="G2300" s="28"/>
      <c r="P2300" s="25"/>
    </row>
    <row r="2301" spans="7:16" x14ac:dyDescent="0.25">
      <c r="G2301" s="28"/>
      <c r="P2301" s="25"/>
    </row>
    <row r="2302" spans="7:16" x14ac:dyDescent="0.25">
      <c r="G2302" s="28"/>
      <c r="P2302" s="25"/>
    </row>
    <row r="2303" spans="7:16" x14ac:dyDescent="0.25">
      <c r="G2303" s="28"/>
      <c r="P2303" s="25"/>
    </row>
    <row r="2304" spans="7:16" x14ac:dyDescent="0.25">
      <c r="G2304" s="28"/>
      <c r="P2304" s="25"/>
    </row>
    <row r="2305" spans="7:16" x14ac:dyDescent="0.25">
      <c r="G2305" s="28"/>
      <c r="P2305" s="25"/>
    </row>
    <row r="2306" spans="7:16" x14ac:dyDescent="0.25">
      <c r="G2306" s="28"/>
      <c r="P2306" s="25"/>
    </row>
    <row r="2307" spans="7:16" x14ac:dyDescent="0.25">
      <c r="G2307" s="28"/>
      <c r="P2307" s="25"/>
    </row>
    <row r="2308" spans="7:16" x14ac:dyDescent="0.25">
      <c r="G2308" s="28"/>
      <c r="P2308" s="25"/>
    </row>
    <row r="2309" spans="7:16" x14ac:dyDescent="0.25">
      <c r="G2309" s="28"/>
      <c r="P2309" s="25"/>
    </row>
    <row r="2310" spans="7:16" x14ac:dyDescent="0.25">
      <c r="G2310" s="28"/>
      <c r="P2310" s="25"/>
    </row>
    <row r="2311" spans="7:16" x14ac:dyDescent="0.25">
      <c r="G2311" s="28"/>
      <c r="P2311" s="25"/>
    </row>
    <row r="2312" spans="7:16" x14ac:dyDescent="0.25">
      <c r="G2312" s="28"/>
      <c r="P2312" s="25"/>
    </row>
    <row r="2313" spans="7:16" x14ac:dyDescent="0.25">
      <c r="G2313" s="28"/>
      <c r="P2313" s="25"/>
    </row>
    <row r="2314" spans="7:16" x14ac:dyDescent="0.25">
      <c r="G2314" s="28"/>
      <c r="P2314" s="25"/>
    </row>
    <row r="2315" spans="7:16" x14ac:dyDescent="0.25">
      <c r="G2315" s="28"/>
      <c r="P2315" s="25"/>
    </row>
    <row r="2316" spans="7:16" x14ac:dyDescent="0.25">
      <c r="G2316" s="28"/>
      <c r="P2316" s="25"/>
    </row>
    <row r="2317" spans="7:16" x14ac:dyDescent="0.25">
      <c r="G2317" s="28"/>
      <c r="P2317" s="25"/>
    </row>
    <row r="2318" spans="7:16" x14ac:dyDescent="0.25">
      <c r="G2318" s="28"/>
      <c r="P2318" s="25"/>
    </row>
    <row r="2319" spans="7:16" x14ac:dyDescent="0.25">
      <c r="G2319" s="28"/>
      <c r="P2319" s="25"/>
    </row>
    <row r="2320" spans="7:16" x14ac:dyDescent="0.25">
      <c r="G2320" s="28"/>
      <c r="P2320" s="25"/>
    </row>
    <row r="2321" spans="7:16" x14ac:dyDescent="0.25">
      <c r="G2321" s="28"/>
      <c r="P2321" s="25"/>
    </row>
    <row r="2322" spans="7:16" x14ac:dyDescent="0.25">
      <c r="G2322" s="28"/>
      <c r="P2322" s="25"/>
    </row>
    <row r="2323" spans="7:16" x14ac:dyDescent="0.25">
      <c r="G2323" s="28"/>
      <c r="P2323" s="25"/>
    </row>
    <row r="2324" spans="7:16" x14ac:dyDescent="0.25">
      <c r="G2324" s="28"/>
      <c r="P2324" s="25"/>
    </row>
    <row r="2325" spans="7:16" x14ac:dyDescent="0.25">
      <c r="G2325" s="28"/>
      <c r="P2325" s="25"/>
    </row>
    <row r="2326" spans="7:16" x14ac:dyDescent="0.25">
      <c r="G2326" s="28"/>
      <c r="P2326" s="25"/>
    </row>
    <row r="2327" spans="7:16" x14ac:dyDescent="0.25">
      <c r="G2327" s="28"/>
      <c r="P2327" s="25"/>
    </row>
    <row r="2328" spans="7:16" x14ac:dyDescent="0.25">
      <c r="G2328" s="28"/>
      <c r="P2328" s="25"/>
    </row>
    <row r="2329" spans="7:16" x14ac:dyDescent="0.25">
      <c r="G2329" s="28"/>
      <c r="P2329" s="25"/>
    </row>
    <row r="2330" spans="7:16" x14ac:dyDescent="0.25">
      <c r="G2330" s="28"/>
      <c r="P2330" s="25"/>
    </row>
    <row r="2331" spans="7:16" x14ac:dyDescent="0.25">
      <c r="G2331" s="28"/>
      <c r="P2331" s="25"/>
    </row>
    <row r="2332" spans="7:16" x14ac:dyDescent="0.25">
      <c r="G2332" s="28"/>
      <c r="P2332" s="25"/>
    </row>
    <row r="2333" spans="7:16" x14ac:dyDescent="0.25">
      <c r="G2333" s="28"/>
      <c r="P2333" s="25"/>
    </row>
    <row r="2334" spans="7:16" x14ac:dyDescent="0.25">
      <c r="G2334" s="28"/>
      <c r="P2334" s="25"/>
    </row>
    <row r="2335" spans="7:16" x14ac:dyDescent="0.25">
      <c r="G2335" s="28"/>
      <c r="P2335" s="25"/>
    </row>
    <row r="2336" spans="7:16" x14ac:dyDescent="0.25">
      <c r="G2336" s="28"/>
      <c r="P2336" s="25"/>
    </row>
    <row r="2337" spans="7:16" x14ac:dyDescent="0.25">
      <c r="G2337" s="28"/>
      <c r="P2337" s="25"/>
    </row>
    <row r="2338" spans="7:16" x14ac:dyDescent="0.25">
      <c r="G2338" s="28"/>
      <c r="P2338" s="25"/>
    </row>
    <row r="2339" spans="7:16" x14ac:dyDescent="0.25">
      <c r="G2339" s="28"/>
      <c r="P2339" s="25"/>
    </row>
    <row r="2340" spans="7:16" x14ac:dyDescent="0.25">
      <c r="G2340" s="28"/>
      <c r="P2340" s="25"/>
    </row>
    <row r="2341" spans="7:16" x14ac:dyDescent="0.25">
      <c r="G2341" s="28"/>
      <c r="P2341" s="25"/>
    </row>
    <row r="2342" spans="7:16" x14ac:dyDescent="0.25">
      <c r="G2342" s="28"/>
      <c r="P2342" s="25"/>
    </row>
    <row r="2343" spans="7:16" x14ac:dyDescent="0.25">
      <c r="G2343" s="28"/>
      <c r="P2343" s="25"/>
    </row>
    <row r="2344" spans="7:16" x14ac:dyDescent="0.25">
      <c r="G2344" s="28"/>
      <c r="P2344" s="25"/>
    </row>
    <row r="2345" spans="7:16" x14ac:dyDescent="0.25">
      <c r="G2345" s="28"/>
      <c r="P2345" s="25"/>
    </row>
    <row r="2346" spans="7:16" x14ac:dyDescent="0.25">
      <c r="G2346" s="28"/>
      <c r="P2346" s="25"/>
    </row>
    <row r="2347" spans="7:16" x14ac:dyDescent="0.25">
      <c r="G2347" s="28"/>
      <c r="P2347" s="25"/>
    </row>
    <row r="2348" spans="7:16" x14ac:dyDescent="0.25">
      <c r="G2348" s="28"/>
      <c r="P2348" s="25"/>
    </row>
    <row r="2349" spans="7:16" x14ac:dyDescent="0.25">
      <c r="G2349" s="28"/>
      <c r="P2349" s="25"/>
    </row>
    <row r="2350" spans="7:16" x14ac:dyDescent="0.25">
      <c r="G2350" s="28"/>
      <c r="P2350" s="25"/>
    </row>
    <row r="2351" spans="7:16" x14ac:dyDescent="0.25">
      <c r="G2351" s="28"/>
      <c r="P2351" s="25"/>
    </row>
    <row r="2352" spans="7:16" x14ac:dyDescent="0.25">
      <c r="G2352" s="28"/>
      <c r="P2352" s="25"/>
    </row>
    <row r="2353" spans="7:16" x14ac:dyDescent="0.25">
      <c r="G2353" s="28"/>
      <c r="P2353" s="25"/>
    </row>
    <row r="2354" spans="7:16" x14ac:dyDescent="0.25">
      <c r="G2354" s="28"/>
      <c r="P2354" s="25"/>
    </row>
    <row r="2355" spans="7:16" x14ac:dyDescent="0.25">
      <c r="G2355" s="28"/>
      <c r="P2355" s="25"/>
    </row>
    <row r="2356" spans="7:16" x14ac:dyDescent="0.25">
      <c r="G2356" s="28"/>
      <c r="P2356" s="25"/>
    </row>
    <row r="2357" spans="7:16" x14ac:dyDescent="0.25">
      <c r="G2357" s="28"/>
      <c r="P2357" s="25"/>
    </row>
    <row r="2358" spans="7:16" x14ac:dyDescent="0.25">
      <c r="G2358" s="28"/>
      <c r="P2358" s="25"/>
    </row>
    <row r="2359" spans="7:16" x14ac:dyDescent="0.25">
      <c r="G2359" s="28"/>
      <c r="P2359" s="25"/>
    </row>
    <row r="2360" spans="7:16" x14ac:dyDescent="0.25">
      <c r="G2360" s="28"/>
      <c r="P2360" s="25"/>
    </row>
    <row r="2361" spans="7:16" x14ac:dyDescent="0.25">
      <c r="G2361" s="28"/>
      <c r="P2361" s="25"/>
    </row>
    <row r="2362" spans="7:16" x14ac:dyDescent="0.25">
      <c r="G2362" s="28"/>
      <c r="P2362" s="25"/>
    </row>
    <row r="2363" spans="7:16" x14ac:dyDescent="0.25">
      <c r="G2363" s="28"/>
      <c r="P2363" s="25"/>
    </row>
    <row r="2364" spans="7:16" x14ac:dyDescent="0.25">
      <c r="G2364" s="28"/>
      <c r="P2364" s="25"/>
    </row>
    <row r="2365" spans="7:16" x14ac:dyDescent="0.25">
      <c r="G2365" s="28"/>
      <c r="P2365" s="25"/>
    </row>
    <row r="2366" spans="7:16" x14ac:dyDescent="0.25">
      <c r="G2366" s="28"/>
      <c r="P2366" s="25"/>
    </row>
    <row r="2367" spans="7:16" x14ac:dyDescent="0.25">
      <c r="G2367" s="28"/>
      <c r="P2367" s="25"/>
    </row>
    <row r="2368" spans="7:16" x14ac:dyDescent="0.25">
      <c r="G2368" s="28"/>
      <c r="P2368" s="25"/>
    </row>
    <row r="2369" spans="7:16" x14ac:dyDescent="0.25">
      <c r="G2369" s="28"/>
      <c r="P2369" s="25"/>
    </row>
    <row r="2370" spans="7:16" x14ac:dyDescent="0.25">
      <c r="G2370" s="28"/>
      <c r="P2370" s="25"/>
    </row>
    <row r="2371" spans="7:16" x14ac:dyDescent="0.25">
      <c r="G2371" s="28"/>
      <c r="P2371" s="25"/>
    </row>
    <row r="2372" spans="7:16" x14ac:dyDescent="0.25">
      <c r="G2372" s="28"/>
      <c r="P2372" s="25"/>
    </row>
    <row r="2373" spans="7:16" x14ac:dyDescent="0.25">
      <c r="G2373" s="28"/>
      <c r="P2373" s="25"/>
    </row>
    <row r="2374" spans="7:16" x14ac:dyDescent="0.25">
      <c r="G2374" s="28"/>
      <c r="P2374" s="25"/>
    </row>
    <row r="2375" spans="7:16" x14ac:dyDescent="0.25">
      <c r="G2375" s="28"/>
      <c r="P2375" s="25"/>
    </row>
    <row r="2376" spans="7:16" x14ac:dyDescent="0.25">
      <c r="G2376" s="28"/>
      <c r="P2376" s="25"/>
    </row>
    <row r="2377" spans="7:16" x14ac:dyDescent="0.25">
      <c r="G2377" s="28"/>
      <c r="P2377" s="25"/>
    </row>
    <row r="2378" spans="7:16" x14ac:dyDescent="0.25">
      <c r="G2378" s="28"/>
      <c r="P2378" s="25"/>
    </row>
    <row r="2379" spans="7:16" x14ac:dyDescent="0.25">
      <c r="G2379" s="28"/>
      <c r="P2379" s="25"/>
    </row>
    <row r="2380" spans="7:16" x14ac:dyDescent="0.25">
      <c r="G2380" s="28"/>
      <c r="P2380" s="25"/>
    </row>
    <row r="2381" spans="7:16" x14ac:dyDescent="0.25">
      <c r="G2381" s="28"/>
      <c r="P2381" s="25"/>
    </row>
    <row r="2382" spans="7:16" x14ac:dyDescent="0.25">
      <c r="G2382" s="28"/>
      <c r="P2382" s="25"/>
    </row>
    <row r="2383" spans="7:16" x14ac:dyDescent="0.25">
      <c r="G2383" s="28"/>
      <c r="P2383" s="25"/>
    </row>
    <row r="2384" spans="7:16" x14ac:dyDescent="0.25">
      <c r="G2384" s="28"/>
      <c r="P2384" s="25"/>
    </row>
    <row r="2385" spans="7:16" x14ac:dyDescent="0.25">
      <c r="G2385" s="28"/>
      <c r="P2385" s="25"/>
    </row>
    <row r="2386" spans="7:16" x14ac:dyDescent="0.25">
      <c r="G2386" s="28"/>
      <c r="P2386" s="25"/>
    </row>
    <row r="2387" spans="7:16" x14ac:dyDescent="0.25">
      <c r="G2387" s="28"/>
      <c r="P2387" s="25"/>
    </row>
    <row r="2388" spans="7:16" x14ac:dyDescent="0.25">
      <c r="G2388" s="28"/>
      <c r="P2388" s="25"/>
    </row>
    <row r="2389" spans="7:16" x14ac:dyDescent="0.25">
      <c r="G2389" s="28"/>
      <c r="P2389" s="25"/>
    </row>
    <row r="2390" spans="7:16" x14ac:dyDescent="0.25">
      <c r="G2390" s="28"/>
      <c r="P2390" s="25"/>
    </row>
    <row r="2391" spans="7:16" x14ac:dyDescent="0.25">
      <c r="G2391" s="28"/>
      <c r="P2391" s="25"/>
    </row>
    <row r="2392" spans="7:16" x14ac:dyDescent="0.25">
      <c r="G2392" s="28"/>
      <c r="P2392" s="25"/>
    </row>
    <row r="2393" spans="7:16" x14ac:dyDescent="0.25">
      <c r="G2393" s="28"/>
      <c r="P2393" s="25"/>
    </row>
    <row r="2394" spans="7:16" x14ac:dyDescent="0.25">
      <c r="G2394" s="28"/>
      <c r="P2394" s="25"/>
    </row>
    <row r="2395" spans="7:16" x14ac:dyDescent="0.25">
      <c r="G2395" s="28"/>
      <c r="P2395" s="25"/>
    </row>
    <row r="2396" spans="7:16" x14ac:dyDescent="0.25">
      <c r="G2396" s="28"/>
      <c r="P2396" s="25"/>
    </row>
    <row r="2397" spans="7:16" x14ac:dyDescent="0.25">
      <c r="G2397" s="28"/>
      <c r="P2397" s="25"/>
    </row>
    <row r="2398" spans="7:16" x14ac:dyDescent="0.25">
      <c r="G2398" s="28"/>
      <c r="P2398" s="25"/>
    </row>
    <row r="2399" spans="7:16" x14ac:dyDescent="0.25">
      <c r="G2399" s="28"/>
      <c r="P2399" s="25"/>
    </row>
    <row r="2400" spans="7:16" x14ac:dyDescent="0.25">
      <c r="G2400" s="28"/>
      <c r="P2400" s="25"/>
    </row>
    <row r="2401" spans="7:16" x14ac:dyDescent="0.25">
      <c r="G2401" s="28"/>
      <c r="P2401" s="25"/>
    </row>
    <row r="2402" spans="7:16" x14ac:dyDescent="0.25">
      <c r="G2402" s="28"/>
      <c r="P2402" s="25"/>
    </row>
    <row r="2403" spans="7:16" x14ac:dyDescent="0.25">
      <c r="G2403" s="28"/>
      <c r="P2403" s="25"/>
    </row>
    <row r="2404" spans="7:16" x14ac:dyDescent="0.25">
      <c r="G2404" s="28"/>
      <c r="P2404" s="25"/>
    </row>
    <row r="2405" spans="7:16" x14ac:dyDescent="0.25">
      <c r="G2405" s="28"/>
      <c r="P2405" s="25"/>
    </row>
    <row r="2406" spans="7:16" x14ac:dyDescent="0.25">
      <c r="G2406" s="28"/>
      <c r="P2406" s="25"/>
    </row>
    <row r="2407" spans="7:16" x14ac:dyDescent="0.25">
      <c r="G2407" s="28"/>
      <c r="P2407" s="25"/>
    </row>
    <row r="2408" spans="7:16" x14ac:dyDescent="0.25">
      <c r="G2408" s="28"/>
      <c r="P2408" s="25"/>
    </row>
    <row r="2409" spans="7:16" x14ac:dyDescent="0.25">
      <c r="G2409" s="28"/>
      <c r="P2409" s="25"/>
    </row>
    <row r="2410" spans="7:16" x14ac:dyDescent="0.25">
      <c r="G2410" s="28"/>
      <c r="P2410" s="25"/>
    </row>
    <row r="2411" spans="7:16" x14ac:dyDescent="0.25">
      <c r="G2411" s="28"/>
      <c r="P2411" s="25"/>
    </row>
    <row r="2412" spans="7:16" x14ac:dyDescent="0.25">
      <c r="G2412" s="28"/>
      <c r="P2412" s="25"/>
    </row>
    <row r="2413" spans="7:16" x14ac:dyDescent="0.25">
      <c r="G2413" s="28"/>
      <c r="P2413" s="25"/>
    </row>
    <row r="2414" spans="7:16" x14ac:dyDescent="0.25">
      <c r="G2414" s="28"/>
      <c r="P2414" s="25"/>
    </row>
    <row r="2415" spans="7:16" x14ac:dyDescent="0.25">
      <c r="G2415" s="28"/>
      <c r="P2415" s="25"/>
    </row>
    <row r="2416" spans="7:16" x14ac:dyDescent="0.25">
      <c r="G2416" s="28"/>
      <c r="P2416" s="25"/>
    </row>
    <row r="2417" spans="7:16" x14ac:dyDescent="0.25">
      <c r="G2417" s="28"/>
      <c r="P2417" s="25"/>
    </row>
    <row r="2418" spans="7:16" x14ac:dyDescent="0.25">
      <c r="G2418" s="28"/>
      <c r="P2418" s="25"/>
    </row>
    <row r="2419" spans="7:16" x14ac:dyDescent="0.25">
      <c r="G2419" s="28"/>
      <c r="P2419" s="25"/>
    </row>
    <row r="2420" spans="7:16" x14ac:dyDescent="0.25">
      <c r="G2420" s="28"/>
      <c r="P2420" s="25"/>
    </row>
    <row r="2421" spans="7:16" x14ac:dyDescent="0.25">
      <c r="G2421" s="28"/>
      <c r="P2421" s="25"/>
    </row>
    <row r="2422" spans="7:16" x14ac:dyDescent="0.25">
      <c r="G2422" s="28"/>
      <c r="P2422" s="25"/>
    </row>
    <row r="2423" spans="7:16" x14ac:dyDescent="0.25">
      <c r="G2423" s="28"/>
      <c r="P2423" s="25"/>
    </row>
    <row r="2424" spans="7:16" x14ac:dyDescent="0.25">
      <c r="G2424" s="28"/>
      <c r="P2424" s="25"/>
    </row>
    <row r="2425" spans="7:16" x14ac:dyDescent="0.25">
      <c r="G2425" s="28"/>
      <c r="P2425" s="25"/>
    </row>
    <row r="2426" spans="7:16" x14ac:dyDescent="0.25">
      <c r="G2426" s="28"/>
      <c r="P2426" s="25"/>
    </row>
    <row r="2427" spans="7:16" x14ac:dyDescent="0.25">
      <c r="G2427" s="28"/>
      <c r="P2427" s="25"/>
    </row>
    <row r="2428" spans="7:16" x14ac:dyDescent="0.25">
      <c r="G2428" s="28"/>
      <c r="P2428" s="25"/>
    </row>
    <row r="2429" spans="7:16" x14ac:dyDescent="0.25">
      <c r="G2429" s="28"/>
      <c r="P2429" s="25"/>
    </row>
    <row r="2430" spans="7:16" x14ac:dyDescent="0.25">
      <c r="G2430" s="28"/>
      <c r="P2430" s="25"/>
    </row>
    <row r="2431" spans="7:16" x14ac:dyDescent="0.25">
      <c r="G2431" s="28"/>
      <c r="P2431" s="25"/>
    </row>
    <row r="2432" spans="7:16" x14ac:dyDescent="0.25">
      <c r="G2432" s="28"/>
      <c r="P2432" s="25"/>
    </row>
    <row r="2433" spans="7:16" x14ac:dyDescent="0.25">
      <c r="G2433" s="28"/>
      <c r="P2433" s="25"/>
    </row>
    <row r="2434" spans="7:16" x14ac:dyDescent="0.25">
      <c r="G2434" s="28"/>
      <c r="P2434" s="25"/>
    </row>
    <row r="2435" spans="7:16" x14ac:dyDescent="0.25">
      <c r="G2435" s="28"/>
      <c r="P2435" s="25"/>
    </row>
    <row r="2436" spans="7:16" x14ac:dyDescent="0.25">
      <c r="G2436" s="28"/>
      <c r="P2436" s="25"/>
    </row>
    <row r="2437" spans="7:16" x14ac:dyDescent="0.25">
      <c r="G2437" s="28"/>
      <c r="P2437" s="25"/>
    </row>
    <row r="2438" spans="7:16" x14ac:dyDescent="0.25">
      <c r="G2438" s="28"/>
      <c r="P2438" s="25"/>
    </row>
    <row r="2439" spans="7:16" x14ac:dyDescent="0.25">
      <c r="G2439" s="28"/>
      <c r="P2439" s="25"/>
    </row>
    <row r="2440" spans="7:16" x14ac:dyDescent="0.25">
      <c r="G2440" s="28"/>
      <c r="P2440" s="25"/>
    </row>
    <row r="2441" spans="7:16" x14ac:dyDescent="0.25">
      <c r="G2441" s="28"/>
      <c r="P2441" s="25"/>
    </row>
    <row r="2442" spans="7:16" x14ac:dyDescent="0.25">
      <c r="G2442" s="28"/>
      <c r="P2442" s="25"/>
    </row>
    <row r="2443" spans="7:16" x14ac:dyDescent="0.25">
      <c r="G2443" s="28"/>
      <c r="P2443" s="25"/>
    </row>
    <row r="2444" spans="7:16" x14ac:dyDescent="0.25">
      <c r="G2444" s="28"/>
      <c r="P2444" s="25"/>
    </row>
    <row r="2445" spans="7:16" x14ac:dyDescent="0.25">
      <c r="G2445" s="28"/>
      <c r="P2445" s="25"/>
    </row>
    <row r="2446" spans="7:16" x14ac:dyDescent="0.25">
      <c r="G2446" s="28"/>
      <c r="P2446" s="25"/>
    </row>
    <row r="2447" spans="7:16" x14ac:dyDescent="0.25">
      <c r="G2447" s="28"/>
      <c r="P2447" s="25"/>
    </row>
    <row r="2448" spans="7:16" x14ac:dyDescent="0.25">
      <c r="G2448" s="28"/>
      <c r="P2448" s="25"/>
    </row>
    <row r="2449" spans="7:16" x14ac:dyDescent="0.25">
      <c r="G2449" s="28"/>
      <c r="P2449" s="25"/>
    </row>
    <row r="2450" spans="7:16" x14ac:dyDescent="0.25">
      <c r="G2450" s="28"/>
      <c r="P2450" s="25"/>
    </row>
    <row r="2451" spans="7:16" x14ac:dyDescent="0.25">
      <c r="G2451" s="28"/>
      <c r="P2451" s="25"/>
    </row>
    <row r="2452" spans="7:16" x14ac:dyDescent="0.25">
      <c r="G2452" s="28"/>
      <c r="P2452" s="25"/>
    </row>
    <row r="2453" spans="7:16" x14ac:dyDescent="0.25">
      <c r="G2453" s="28"/>
      <c r="P2453" s="25"/>
    </row>
    <row r="2454" spans="7:16" x14ac:dyDescent="0.25">
      <c r="G2454" s="28"/>
      <c r="P2454" s="25"/>
    </row>
    <row r="2455" spans="7:16" x14ac:dyDescent="0.25">
      <c r="G2455" s="28"/>
      <c r="P2455" s="25"/>
    </row>
    <row r="2456" spans="7:16" x14ac:dyDescent="0.25">
      <c r="G2456" s="28"/>
      <c r="P2456" s="25"/>
    </row>
    <row r="2457" spans="7:16" x14ac:dyDescent="0.25">
      <c r="G2457" s="28"/>
      <c r="P2457" s="25"/>
    </row>
    <row r="2458" spans="7:16" x14ac:dyDescent="0.25">
      <c r="G2458" s="28"/>
      <c r="P2458" s="25"/>
    </row>
    <row r="2459" spans="7:16" x14ac:dyDescent="0.25">
      <c r="G2459" s="28"/>
      <c r="P2459" s="25"/>
    </row>
    <row r="2460" spans="7:16" x14ac:dyDescent="0.25">
      <c r="G2460" s="28"/>
      <c r="P2460" s="25"/>
    </row>
    <row r="2461" spans="7:16" x14ac:dyDescent="0.25">
      <c r="G2461" s="28"/>
      <c r="P2461" s="25"/>
    </row>
    <row r="2462" spans="7:16" x14ac:dyDescent="0.25">
      <c r="G2462" s="28"/>
      <c r="P2462" s="25"/>
    </row>
    <row r="2463" spans="7:16" x14ac:dyDescent="0.25">
      <c r="G2463" s="28"/>
      <c r="P2463" s="25"/>
    </row>
    <row r="2464" spans="7:16" x14ac:dyDescent="0.25">
      <c r="G2464" s="28"/>
      <c r="P2464" s="25"/>
    </row>
    <row r="2465" spans="7:16" x14ac:dyDescent="0.25">
      <c r="G2465" s="28"/>
      <c r="P2465" s="25"/>
    </row>
    <row r="2466" spans="7:16" x14ac:dyDescent="0.25">
      <c r="G2466" s="28"/>
      <c r="P2466" s="25"/>
    </row>
    <row r="2467" spans="7:16" x14ac:dyDescent="0.25">
      <c r="G2467" s="28"/>
      <c r="P2467" s="25"/>
    </row>
    <row r="2468" spans="7:16" x14ac:dyDescent="0.25">
      <c r="G2468" s="28"/>
      <c r="P2468" s="25"/>
    </row>
    <row r="2469" spans="7:16" x14ac:dyDescent="0.25">
      <c r="G2469" s="28"/>
      <c r="P2469" s="25"/>
    </row>
    <row r="2470" spans="7:16" x14ac:dyDescent="0.25">
      <c r="G2470" s="28"/>
      <c r="P2470" s="25"/>
    </row>
    <row r="2471" spans="7:16" x14ac:dyDescent="0.25">
      <c r="G2471" s="28"/>
      <c r="P2471" s="25"/>
    </row>
    <row r="2472" spans="7:16" x14ac:dyDescent="0.25">
      <c r="G2472" s="28"/>
      <c r="P2472" s="25"/>
    </row>
    <row r="2473" spans="7:16" x14ac:dyDescent="0.25">
      <c r="G2473" s="28"/>
      <c r="P2473" s="25"/>
    </row>
    <row r="2474" spans="7:16" x14ac:dyDescent="0.25">
      <c r="G2474" s="28"/>
      <c r="P2474" s="25"/>
    </row>
    <row r="2475" spans="7:16" x14ac:dyDescent="0.25">
      <c r="G2475" s="28"/>
      <c r="P2475" s="25"/>
    </row>
    <row r="2476" spans="7:16" x14ac:dyDescent="0.25">
      <c r="G2476" s="28"/>
      <c r="P2476" s="25"/>
    </row>
    <row r="2477" spans="7:16" x14ac:dyDescent="0.25">
      <c r="G2477" s="28"/>
      <c r="P2477" s="25"/>
    </row>
    <row r="2478" spans="7:16" x14ac:dyDescent="0.25">
      <c r="G2478" s="28"/>
      <c r="P2478" s="25"/>
    </row>
    <row r="2479" spans="7:16" x14ac:dyDescent="0.25">
      <c r="G2479" s="28"/>
      <c r="P2479" s="25"/>
    </row>
    <row r="2480" spans="7:16" x14ac:dyDescent="0.25">
      <c r="G2480" s="28"/>
      <c r="P2480" s="25"/>
    </row>
    <row r="2481" spans="7:16" x14ac:dyDescent="0.25">
      <c r="G2481" s="28"/>
      <c r="P2481" s="25"/>
    </row>
    <row r="2482" spans="7:16" x14ac:dyDescent="0.25">
      <c r="G2482" s="28"/>
      <c r="P2482" s="25"/>
    </row>
    <row r="2483" spans="7:16" x14ac:dyDescent="0.25">
      <c r="G2483" s="28"/>
      <c r="P2483" s="25"/>
    </row>
    <row r="2484" spans="7:16" x14ac:dyDescent="0.25">
      <c r="G2484" s="28"/>
      <c r="P2484" s="25"/>
    </row>
    <row r="2485" spans="7:16" x14ac:dyDescent="0.25">
      <c r="G2485" s="28"/>
      <c r="P2485" s="25"/>
    </row>
    <row r="2486" spans="7:16" x14ac:dyDescent="0.25">
      <c r="G2486" s="28"/>
      <c r="P2486" s="25"/>
    </row>
    <row r="2487" spans="7:16" x14ac:dyDescent="0.25">
      <c r="G2487" s="28"/>
      <c r="P2487" s="25"/>
    </row>
    <row r="2488" spans="7:16" x14ac:dyDescent="0.25">
      <c r="G2488" s="28"/>
      <c r="P2488" s="25"/>
    </row>
    <row r="2489" spans="7:16" x14ac:dyDescent="0.25">
      <c r="G2489" s="28"/>
      <c r="P2489" s="25"/>
    </row>
    <row r="2490" spans="7:16" x14ac:dyDescent="0.25">
      <c r="G2490" s="28"/>
      <c r="P2490" s="25"/>
    </row>
    <row r="2491" spans="7:16" x14ac:dyDescent="0.25">
      <c r="G2491" s="28"/>
      <c r="P2491" s="25"/>
    </row>
    <row r="2492" spans="7:16" x14ac:dyDescent="0.25">
      <c r="G2492" s="28"/>
      <c r="P2492" s="25"/>
    </row>
    <row r="2493" spans="7:16" x14ac:dyDescent="0.25">
      <c r="G2493" s="28"/>
      <c r="P2493" s="25"/>
    </row>
    <row r="2494" spans="7:16" x14ac:dyDescent="0.25">
      <c r="G2494" s="28"/>
      <c r="P2494" s="25"/>
    </row>
    <row r="2495" spans="7:16" x14ac:dyDescent="0.25">
      <c r="G2495" s="28"/>
      <c r="P2495" s="25"/>
    </row>
    <row r="2496" spans="7:16" x14ac:dyDescent="0.25">
      <c r="G2496" s="28"/>
      <c r="P2496" s="25"/>
    </row>
    <row r="2497" spans="7:16" x14ac:dyDescent="0.25">
      <c r="G2497" s="28"/>
      <c r="P2497" s="25"/>
    </row>
    <row r="2498" spans="7:16" x14ac:dyDescent="0.25">
      <c r="G2498" s="28"/>
      <c r="P2498" s="25"/>
    </row>
    <row r="2499" spans="7:16" x14ac:dyDescent="0.25">
      <c r="G2499" s="28"/>
      <c r="P2499" s="25"/>
    </row>
    <row r="2500" spans="7:16" x14ac:dyDescent="0.25">
      <c r="G2500" s="28"/>
      <c r="P2500" s="25"/>
    </row>
    <row r="2501" spans="7:16" x14ac:dyDescent="0.25">
      <c r="G2501" s="28"/>
      <c r="P2501" s="25"/>
    </row>
    <row r="2502" spans="7:16" x14ac:dyDescent="0.25">
      <c r="G2502" s="28"/>
      <c r="P2502" s="25"/>
    </row>
    <row r="2503" spans="7:16" x14ac:dyDescent="0.25">
      <c r="G2503" s="28"/>
      <c r="P2503" s="25"/>
    </row>
    <row r="2504" spans="7:16" x14ac:dyDescent="0.25">
      <c r="G2504" s="28"/>
      <c r="P2504" s="25"/>
    </row>
    <row r="2505" spans="7:16" x14ac:dyDescent="0.25">
      <c r="G2505" s="28"/>
      <c r="P2505" s="25"/>
    </row>
    <row r="2506" spans="7:16" x14ac:dyDescent="0.25">
      <c r="G2506" s="28"/>
      <c r="P2506" s="25"/>
    </row>
    <row r="2507" spans="7:16" x14ac:dyDescent="0.25">
      <c r="G2507" s="28"/>
      <c r="P2507" s="25"/>
    </row>
    <row r="2508" spans="7:16" x14ac:dyDescent="0.25">
      <c r="G2508" s="28"/>
      <c r="P2508" s="25"/>
    </row>
    <row r="2509" spans="7:16" x14ac:dyDescent="0.25">
      <c r="G2509" s="28"/>
      <c r="P2509" s="25"/>
    </row>
    <row r="2510" spans="7:16" x14ac:dyDescent="0.25">
      <c r="G2510" s="28"/>
      <c r="P2510" s="25"/>
    </row>
    <row r="2511" spans="7:16" x14ac:dyDescent="0.25">
      <c r="G2511" s="28"/>
      <c r="P2511" s="25"/>
    </row>
    <row r="2512" spans="7:16" x14ac:dyDescent="0.25">
      <c r="G2512" s="28"/>
      <c r="P2512" s="25"/>
    </row>
    <row r="2513" spans="7:16" x14ac:dyDescent="0.25">
      <c r="G2513" s="28"/>
      <c r="P2513" s="25"/>
    </row>
    <row r="2514" spans="7:16" x14ac:dyDescent="0.25">
      <c r="G2514" s="28"/>
      <c r="P2514" s="25"/>
    </row>
    <row r="2515" spans="7:16" x14ac:dyDescent="0.25">
      <c r="G2515" s="28"/>
      <c r="P2515" s="25"/>
    </row>
    <row r="2516" spans="7:16" x14ac:dyDescent="0.25">
      <c r="G2516" s="28"/>
      <c r="P2516" s="25"/>
    </row>
    <row r="2517" spans="7:16" x14ac:dyDescent="0.25">
      <c r="G2517" s="28"/>
      <c r="P2517" s="25"/>
    </row>
    <row r="2518" spans="7:16" x14ac:dyDescent="0.25">
      <c r="G2518" s="28"/>
      <c r="P2518" s="25"/>
    </row>
    <row r="2519" spans="7:16" x14ac:dyDescent="0.25">
      <c r="G2519" s="28"/>
      <c r="P2519" s="25"/>
    </row>
    <row r="2520" spans="7:16" x14ac:dyDescent="0.25">
      <c r="G2520" s="28"/>
      <c r="P2520" s="25"/>
    </row>
    <row r="2521" spans="7:16" x14ac:dyDescent="0.25">
      <c r="G2521" s="28"/>
      <c r="P2521" s="25"/>
    </row>
    <row r="2522" spans="7:16" x14ac:dyDescent="0.25">
      <c r="G2522" s="28"/>
      <c r="P2522" s="25"/>
    </row>
    <row r="2523" spans="7:16" x14ac:dyDescent="0.25">
      <c r="G2523" s="28"/>
      <c r="P2523" s="25"/>
    </row>
    <row r="2524" spans="7:16" x14ac:dyDescent="0.25">
      <c r="G2524" s="28"/>
      <c r="P2524" s="25"/>
    </row>
    <row r="2525" spans="7:16" x14ac:dyDescent="0.25">
      <c r="G2525" s="28"/>
      <c r="P2525" s="25"/>
    </row>
    <row r="2526" spans="7:16" x14ac:dyDescent="0.25">
      <c r="G2526" s="28"/>
      <c r="P2526" s="25"/>
    </row>
    <row r="2527" spans="7:16" x14ac:dyDescent="0.25">
      <c r="G2527" s="28"/>
      <c r="P2527" s="25"/>
    </row>
    <row r="2528" spans="7:16" x14ac:dyDescent="0.25">
      <c r="G2528" s="28"/>
      <c r="P2528" s="25"/>
    </row>
    <row r="2529" spans="7:16" x14ac:dyDescent="0.25">
      <c r="G2529" s="28"/>
      <c r="P2529" s="25"/>
    </row>
    <row r="2530" spans="7:16" x14ac:dyDescent="0.25">
      <c r="G2530" s="28"/>
      <c r="P2530" s="25"/>
    </row>
    <row r="2531" spans="7:16" x14ac:dyDescent="0.25">
      <c r="G2531" s="28"/>
      <c r="P2531" s="25"/>
    </row>
    <row r="2532" spans="7:16" x14ac:dyDescent="0.25">
      <c r="G2532" s="28"/>
      <c r="P2532" s="25"/>
    </row>
    <row r="2533" spans="7:16" x14ac:dyDescent="0.25">
      <c r="G2533" s="28"/>
      <c r="P2533" s="25"/>
    </row>
    <row r="2534" spans="7:16" x14ac:dyDescent="0.25">
      <c r="G2534" s="28"/>
      <c r="P2534" s="25"/>
    </row>
    <row r="2535" spans="7:16" x14ac:dyDescent="0.25">
      <c r="G2535" s="28"/>
      <c r="P2535" s="25"/>
    </row>
    <row r="2536" spans="7:16" x14ac:dyDescent="0.25">
      <c r="G2536" s="28"/>
      <c r="P2536" s="25"/>
    </row>
    <row r="2537" spans="7:16" x14ac:dyDescent="0.25">
      <c r="G2537" s="28"/>
      <c r="P2537" s="25"/>
    </row>
    <row r="2538" spans="7:16" x14ac:dyDescent="0.25">
      <c r="G2538" s="28"/>
      <c r="P2538" s="25"/>
    </row>
    <row r="2539" spans="7:16" x14ac:dyDescent="0.25">
      <c r="G2539" s="28"/>
      <c r="P2539" s="25"/>
    </row>
    <row r="2540" spans="7:16" x14ac:dyDescent="0.25">
      <c r="G2540" s="28"/>
      <c r="P2540" s="25"/>
    </row>
    <row r="2541" spans="7:16" x14ac:dyDescent="0.25">
      <c r="G2541" s="28"/>
      <c r="P2541" s="25"/>
    </row>
    <row r="2542" spans="7:16" x14ac:dyDescent="0.25">
      <c r="G2542" s="28"/>
      <c r="P2542" s="25"/>
    </row>
    <row r="2543" spans="7:16" x14ac:dyDescent="0.25">
      <c r="G2543" s="28"/>
      <c r="P2543" s="25"/>
    </row>
    <row r="2544" spans="7:16" x14ac:dyDescent="0.25">
      <c r="G2544" s="28"/>
      <c r="P2544" s="25"/>
    </row>
    <row r="2545" spans="7:16" x14ac:dyDescent="0.25">
      <c r="G2545" s="28"/>
      <c r="P2545" s="25"/>
    </row>
    <row r="2546" spans="7:16" x14ac:dyDescent="0.25">
      <c r="G2546" s="28"/>
      <c r="P2546" s="25"/>
    </row>
    <row r="2547" spans="7:16" x14ac:dyDescent="0.25">
      <c r="G2547" s="28"/>
      <c r="P2547" s="25"/>
    </row>
    <row r="2548" spans="7:16" x14ac:dyDescent="0.25">
      <c r="G2548" s="28"/>
      <c r="P2548" s="25"/>
    </row>
    <row r="2549" spans="7:16" x14ac:dyDescent="0.25">
      <c r="G2549" s="28"/>
      <c r="P2549" s="25"/>
    </row>
    <row r="2550" spans="7:16" x14ac:dyDescent="0.25">
      <c r="G2550" s="28"/>
      <c r="P2550" s="25"/>
    </row>
    <row r="2551" spans="7:16" x14ac:dyDescent="0.25">
      <c r="G2551" s="28"/>
      <c r="P2551" s="25"/>
    </row>
    <row r="2552" spans="7:16" x14ac:dyDescent="0.25">
      <c r="G2552" s="28"/>
      <c r="P2552" s="25"/>
    </row>
    <row r="2553" spans="7:16" x14ac:dyDescent="0.25">
      <c r="G2553" s="28"/>
      <c r="P2553" s="25"/>
    </row>
    <row r="2554" spans="7:16" x14ac:dyDescent="0.25">
      <c r="G2554" s="28"/>
      <c r="P2554" s="25"/>
    </row>
    <row r="2555" spans="7:16" x14ac:dyDescent="0.25">
      <c r="G2555" s="28"/>
      <c r="P2555" s="25"/>
    </row>
    <row r="2556" spans="7:16" x14ac:dyDescent="0.25">
      <c r="G2556" s="28"/>
      <c r="P2556" s="25"/>
    </row>
    <row r="2557" spans="7:16" x14ac:dyDescent="0.25">
      <c r="G2557" s="28"/>
      <c r="P2557" s="25"/>
    </row>
    <row r="2558" spans="7:16" x14ac:dyDescent="0.25">
      <c r="G2558" s="28"/>
      <c r="P2558" s="25"/>
    </row>
    <row r="2559" spans="7:16" x14ac:dyDescent="0.25">
      <c r="G2559" s="28"/>
      <c r="P2559" s="25"/>
    </row>
    <row r="2560" spans="7:16" x14ac:dyDescent="0.25">
      <c r="G2560" s="28"/>
      <c r="P2560" s="25"/>
    </row>
    <row r="2561" spans="7:16" x14ac:dyDescent="0.25">
      <c r="G2561" s="28"/>
      <c r="P2561" s="25"/>
    </row>
    <row r="2562" spans="7:16" x14ac:dyDescent="0.25">
      <c r="G2562" s="28"/>
      <c r="P2562" s="25"/>
    </row>
    <row r="2563" spans="7:16" x14ac:dyDescent="0.25">
      <c r="G2563" s="28"/>
      <c r="P2563" s="25"/>
    </row>
    <row r="2564" spans="7:16" x14ac:dyDescent="0.25">
      <c r="G2564" s="28"/>
      <c r="P2564" s="25"/>
    </row>
    <row r="2565" spans="7:16" x14ac:dyDescent="0.25">
      <c r="G2565" s="28"/>
      <c r="P2565" s="25"/>
    </row>
    <row r="2566" spans="7:16" x14ac:dyDescent="0.25">
      <c r="G2566" s="28"/>
      <c r="P2566" s="25"/>
    </row>
    <row r="2567" spans="7:16" x14ac:dyDescent="0.25">
      <c r="G2567" s="28"/>
      <c r="P2567" s="25"/>
    </row>
    <row r="2568" spans="7:16" x14ac:dyDescent="0.25">
      <c r="G2568" s="28"/>
      <c r="P2568" s="25"/>
    </row>
    <row r="2569" spans="7:16" x14ac:dyDescent="0.25">
      <c r="G2569" s="28"/>
      <c r="P2569" s="25"/>
    </row>
    <row r="2570" spans="7:16" x14ac:dyDescent="0.25">
      <c r="G2570" s="28"/>
      <c r="P2570" s="25"/>
    </row>
    <row r="2571" spans="7:16" x14ac:dyDescent="0.25">
      <c r="G2571" s="28"/>
      <c r="P2571" s="25"/>
    </row>
    <row r="2572" spans="7:16" x14ac:dyDescent="0.25">
      <c r="G2572" s="28"/>
      <c r="P2572" s="25"/>
    </row>
    <row r="2573" spans="7:16" x14ac:dyDescent="0.25">
      <c r="G2573" s="28"/>
      <c r="P2573" s="25"/>
    </row>
    <row r="2574" spans="7:16" x14ac:dyDescent="0.25">
      <c r="G2574" s="28"/>
      <c r="P2574" s="25"/>
    </row>
    <row r="2575" spans="7:16" x14ac:dyDescent="0.25">
      <c r="G2575" s="28"/>
      <c r="P2575" s="25"/>
    </row>
    <row r="2576" spans="7:16" x14ac:dyDescent="0.25">
      <c r="G2576" s="28"/>
      <c r="P2576" s="25"/>
    </row>
    <row r="2577" spans="7:16" x14ac:dyDescent="0.25">
      <c r="G2577" s="28"/>
      <c r="P2577" s="25"/>
    </row>
    <row r="2578" spans="7:16" x14ac:dyDescent="0.25">
      <c r="G2578" s="28"/>
      <c r="P2578" s="25"/>
    </row>
    <row r="2579" spans="7:16" x14ac:dyDescent="0.25">
      <c r="G2579" s="28"/>
      <c r="P2579" s="25"/>
    </row>
    <row r="2580" spans="7:16" x14ac:dyDescent="0.25">
      <c r="G2580" s="28"/>
      <c r="P2580" s="25"/>
    </row>
    <row r="2581" spans="7:16" x14ac:dyDescent="0.25">
      <c r="G2581" s="28"/>
      <c r="P2581" s="25"/>
    </row>
    <row r="2582" spans="7:16" x14ac:dyDescent="0.25">
      <c r="G2582" s="28"/>
      <c r="P2582" s="25"/>
    </row>
    <row r="2583" spans="7:16" x14ac:dyDescent="0.25">
      <c r="G2583" s="28"/>
      <c r="P2583" s="25"/>
    </row>
    <row r="2584" spans="7:16" x14ac:dyDescent="0.25">
      <c r="G2584" s="28"/>
      <c r="P2584" s="25"/>
    </row>
    <row r="2585" spans="7:16" x14ac:dyDescent="0.25">
      <c r="G2585" s="28"/>
      <c r="P2585" s="25"/>
    </row>
    <row r="2586" spans="7:16" x14ac:dyDescent="0.25">
      <c r="G2586" s="28"/>
      <c r="P2586" s="25"/>
    </row>
    <row r="2587" spans="7:16" x14ac:dyDescent="0.25">
      <c r="G2587" s="28"/>
      <c r="P2587" s="25"/>
    </row>
    <row r="2588" spans="7:16" x14ac:dyDescent="0.25">
      <c r="G2588" s="28"/>
      <c r="P2588" s="25"/>
    </row>
    <row r="2589" spans="7:16" x14ac:dyDescent="0.25">
      <c r="G2589" s="28"/>
      <c r="P2589" s="25"/>
    </row>
    <row r="2590" spans="7:16" x14ac:dyDescent="0.25">
      <c r="G2590" s="28"/>
      <c r="P2590" s="25"/>
    </row>
    <row r="2591" spans="7:16" x14ac:dyDescent="0.25">
      <c r="G2591" s="28"/>
      <c r="P2591" s="25"/>
    </row>
    <row r="2592" spans="7:16" x14ac:dyDescent="0.25">
      <c r="G2592" s="28"/>
      <c r="P2592" s="25"/>
    </row>
    <row r="2593" spans="7:16" x14ac:dyDescent="0.25">
      <c r="G2593" s="28"/>
      <c r="P2593" s="25"/>
    </row>
    <row r="2594" spans="7:16" x14ac:dyDescent="0.25">
      <c r="G2594" s="28"/>
      <c r="P2594" s="25"/>
    </row>
    <row r="2595" spans="7:16" x14ac:dyDescent="0.25">
      <c r="G2595" s="28"/>
      <c r="P2595" s="25"/>
    </row>
    <row r="2596" spans="7:16" x14ac:dyDescent="0.25">
      <c r="G2596" s="28"/>
      <c r="P2596" s="25"/>
    </row>
    <row r="2597" spans="7:16" x14ac:dyDescent="0.25">
      <c r="G2597" s="28"/>
      <c r="P2597" s="25"/>
    </row>
    <row r="2598" spans="7:16" x14ac:dyDescent="0.25">
      <c r="G2598" s="28"/>
      <c r="P2598" s="25"/>
    </row>
    <row r="2599" spans="7:16" x14ac:dyDescent="0.25">
      <c r="G2599" s="28"/>
      <c r="P2599" s="25"/>
    </row>
    <row r="2600" spans="7:16" x14ac:dyDescent="0.25">
      <c r="G2600" s="28"/>
      <c r="P2600" s="25"/>
    </row>
    <row r="2601" spans="7:16" x14ac:dyDescent="0.25">
      <c r="G2601" s="28"/>
      <c r="P2601" s="25"/>
    </row>
    <row r="2602" spans="7:16" x14ac:dyDescent="0.25">
      <c r="G2602" s="28"/>
      <c r="P2602" s="25"/>
    </row>
    <row r="2603" spans="7:16" x14ac:dyDescent="0.25">
      <c r="G2603" s="28"/>
      <c r="P2603" s="25"/>
    </row>
    <row r="2604" spans="7:16" x14ac:dyDescent="0.25">
      <c r="G2604" s="28"/>
      <c r="P2604" s="25"/>
    </row>
    <row r="2605" spans="7:16" x14ac:dyDescent="0.25">
      <c r="G2605" s="28"/>
      <c r="P2605" s="25"/>
    </row>
    <row r="2606" spans="7:16" x14ac:dyDescent="0.25">
      <c r="G2606" s="28"/>
      <c r="P2606" s="25"/>
    </row>
    <row r="2607" spans="7:16" x14ac:dyDescent="0.25">
      <c r="G2607" s="28"/>
      <c r="P2607" s="25"/>
    </row>
    <row r="2608" spans="7:16" x14ac:dyDescent="0.25">
      <c r="G2608" s="28"/>
      <c r="P2608" s="25"/>
    </row>
    <row r="2609" spans="7:16" x14ac:dyDescent="0.25">
      <c r="G2609" s="28"/>
      <c r="P2609" s="25"/>
    </row>
    <row r="2610" spans="7:16" x14ac:dyDescent="0.25">
      <c r="G2610" s="28"/>
      <c r="P2610" s="25"/>
    </row>
    <row r="2611" spans="7:16" x14ac:dyDescent="0.25">
      <c r="G2611" s="28"/>
      <c r="P2611" s="25"/>
    </row>
    <row r="2612" spans="7:16" x14ac:dyDescent="0.25">
      <c r="G2612" s="28"/>
      <c r="P2612" s="25"/>
    </row>
    <row r="2613" spans="7:16" x14ac:dyDescent="0.25">
      <c r="G2613" s="28"/>
      <c r="P2613" s="25"/>
    </row>
    <row r="2614" spans="7:16" x14ac:dyDescent="0.25">
      <c r="G2614" s="28"/>
      <c r="P2614" s="25"/>
    </row>
    <row r="2615" spans="7:16" x14ac:dyDescent="0.25">
      <c r="G2615" s="28"/>
      <c r="P2615" s="25"/>
    </row>
    <row r="2616" spans="7:16" x14ac:dyDescent="0.25">
      <c r="G2616" s="28"/>
      <c r="P2616" s="25"/>
    </row>
    <row r="2617" spans="7:16" x14ac:dyDescent="0.25">
      <c r="G2617" s="28"/>
      <c r="P2617" s="25"/>
    </row>
    <row r="2618" spans="7:16" x14ac:dyDescent="0.25">
      <c r="G2618" s="28"/>
      <c r="P2618" s="25"/>
    </row>
    <row r="2619" spans="7:16" x14ac:dyDescent="0.25">
      <c r="G2619" s="28"/>
      <c r="P2619" s="25"/>
    </row>
    <row r="2620" spans="7:16" x14ac:dyDescent="0.25">
      <c r="G2620" s="28"/>
      <c r="P2620" s="25"/>
    </row>
    <row r="2621" spans="7:16" x14ac:dyDescent="0.25">
      <c r="G2621" s="28"/>
      <c r="P2621" s="25"/>
    </row>
    <row r="2622" spans="7:16" x14ac:dyDescent="0.25">
      <c r="G2622" s="28"/>
      <c r="P2622" s="25"/>
    </row>
    <row r="2623" spans="7:16" x14ac:dyDescent="0.25">
      <c r="G2623" s="28"/>
      <c r="P2623" s="25"/>
    </row>
    <row r="2624" spans="7:16" x14ac:dyDescent="0.25">
      <c r="G2624" s="28"/>
      <c r="P2624" s="25"/>
    </row>
    <row r="2625" spans="7:16" x14ac:dyDescent="0.25">
      <c r="G2625" s="28"/>
      <c r="P2625" s="25"/>
    </row>
    <row r="2626" spans="7:16" x14ac:dyDescent="0.25">
      <c r="G2626" s="28"/>
      <c r="P2626" s="25"/>
    </row>
    <row r="2627" spans="7:16" x14ac:dyDescent="0.25">
      <c r="G2627" s="28"/>
      <c r="P2627" s="25"/>
    </row>
    <row r="2628" spans="7:16" x14ac:dyDescent="0.25">
      <c r="G2628" s="28"/>
      <c r="P2628" s="25"/>
    </row>
    <row r="2629" spans="7:16" x14ac:dyDescent="0.25">
      <c r="G2629" s="28"/>
      <c r="P2629" s="25"/>
    </row>
    <row r="2630" spans="7:16" x14ac:dyDescent="0.25">
      <c r="G2630" s="28"/>
      <c r="P2630" s="25"/>
    </row>
    <row r="2631" spans="7:16" x14ac:dyDescent="0.25">
      <c r="G2631" s="28"/>
      <c r="P2631" s="25"/>
    </row>
    <row r="2632" spans="7:16" x14ac:dyDescent="0.25">
      <c r="G2632" s="28"/>
      <c r="P2632" s="25"/>
    </row>
    <row r="2633" spans="7:16" x14ac:dyDescent="0.25">
      <c r="G2633" s="28"/>
      <c r="P2633" s="25"/>
    </row>
    <row r="2634" spans="7:16" x14ac:dyDescent="0.25">
      <c r="G2634" s="28"/>
      <c r="P2634" s="25"/>
    </row>
    <row r="2635" spans="7:16" x14ac:dyDescent="0.25">
      <c r="G2635" s="28"/>
      <c r="P2635" s="25"/>
    </row>
    <row r="2636" spans="7:16" x14ac:dyDescent="0.25">
      <c r="G2636" s="28"/>
      <c r="P2636" s="25"/>
    </row>
    <row r="2637" spans="7:16" x14ac:dyDescent="0.25">
      <c r="G2637" s="28"/>
      <c r="P2637" s="25"/>
    </row>
    <row r="2638" spans="7:16" x14ac:dyDescent="0.25">
      <c r="G2638" s="28"/>
      <c r="P2638" s="25"/>
    </row>
    <row r="2639" spans="7:16" x14ac:dyDescent="0.25">
      <c r="G2639" s="28"/>
      <c r="P2639" s="25"/>
    </row>
    <row r="2640" spans="7:16" x14ac:dyDescent="0.25">
      <c r="G2640" s="28"/>
      <c r="P2640" s="25"/>
    </row>
    <row r="2641" spans="7:16" x14ac:dyDescent="0.25">
      <c r="G2641" s="28"/>
      <c r="P2641" s="25"/>
    </row>
    <row r="2642" spans="7:16" x14ac:dyDescent="0.25">
      <c r="G2642" s="28"/>
      <c r="P2642" s="25"/>
    </row>
    <row r="2643" spans="7:16" x14ac:dyDescent="0.25">
      <c r="G2643" s="28"/>
      <c r="P2643" s="25"/>
    </row>
    <row r="2644" spans="7:16" x14ac:dyDescent="0.25">
      <c r="G2644" s="28"/>
      <c r="P2644" s="25"/>
    </row>
    <row r="2645" spans="7:16" x14ac:dyDescent="0.25">
      <c r="G2645" s="28"/>
      <c r="P2645" s="25"/>
    </row>
    <row r="2646" spans="7:16" x14ac:dyDescent="0.25">
      <c r="G2646" s="28"/>
      <c r="P2646" s="25"/>
    </row>
    <row r="2647" spans="7:16" x14ac:dyDescent="0.25">
      <c r="G2647" s="28"/>
      <c r="P2647" s="25"/>
    </row>
    <row r="2648" spans="7:16" x14ac:dyDescent="0.25">
      <c r="G2648" s="28"/>
      <c r="P2648" s="25"/>
    </row>
    <row r="2649" spans="7:16" x14ac:dyDescent="0.25">
      <c r="G2649" s="28"/>
      <c r="P2649" s="25"/>
    </row>
    <row r="2650" spans="7:16" x14ac:dyDescent="0.25">
      <c r="G2650" s="28"/>
      <c r="P2650" s="25"/>
    </row>
    <row r="2651" spans="7:16" x14ac:dyDescent="0.25">
      <c r="G2651" s="28"/>
      <c r="P2651" s="25"/>
    </row>
    <row r="2652" spans="7:16" x14ac:dyDescent="0.25">
      <c r="G2652" s="28"/>
      <c r="P2652" s="25"/>
    </row>
    <row r="2653" spans="7:16" x14ac:dyDescent="0.25">
      <c r="G2653" s="28"/>
      <c r="P2653" s="25"/>
    </row>
    <row r="2654" spans="7:16" x14ac:dyDescent="0.25">
      <c r="G2654" s="28"/>
      <c r="P2654" s="25"/>
    </row>
    <row r="2655" spans="7:16" x14ac:dyDescent="0.25">
      <c r="G2655" s="28"/>
      <c r="P2655" s="25"/>
    </row>
    <row r="2656" spans="7:16" x14ac:dyDescent="0.25">
      <c r="G2656" s="28"/>
      <c r="P2656" s="25"/>
    </row>
    <row r="2657" spans="7:16" x14ac:dyDescent="0.25">
      <c r="G2657" s="28"/>
      <c r="P2657" s="25"/>
    </row>
    <row r="2658" spans="7:16" x14ac:dyDescent="0.25">
      <c r="G2658" s="28"/>
      <c r="P2658" s="25"/>
    </row>
    <row r="2659" spans="7:16" x14ac:dyDescent="0.25">
      <c r="G2659" s="28"/>
      <c r="P2659" s="25"/>
    </row>
    <row r="2660" spans="7:16" x14ac:dyDescent="0.25">
      <c r="G2660" s="28"/>
      <c r="P2660" s="25"/>
    </row>
    <row r="2661" spans="7:16" x14ac:dyDescent="0.25">
      <c r="G2661" s="28"/>
      <c r="P2661" s="25"/>
    </row>
    <row r="2662" spans="7:16" x14ac:dyDescent="0.25">
      <c r="G2662" s="28"/>
      <c r="P2662" s="25"/>
    </row>
    <row r="2663" spans="7:16" x14ac:dyDescent="0.25">
      <c r="G2663" s="28"/>
      <c r="P2663" s="25"/>
    </row>
    <row r="2664" spans="7:16" x14ac:dyDescent="0.25">
      <c r="G2664" s="28"/>
      <c r="P2664" s="25"/>
    </row>
    <row r="2665" spans="7:16" x14ac:dyDescent="0.25">
      <c r="G2665" s="28"/>
      <c r="P2665" s="25"/>
    </row>
    <row r="2666" spans="7:16" x14ac:dyDescent="0.25">
      <c r="G2666" s="28"/>
      <c r="P2666" s="25"/>
    </row>
    <row r="2667" spans="7:16" x14ac:dyDescent="0.25">
      <c r="G2667" s="28"/>
      <c r="P2667" s="25"/>
    </row>
    <row r="2668" spans="7:16" x14ac:dyDescent="0.25">
      <c r="G2668" s="28"/>
      <c r="P2668" s="25"/>
    </row>
    <row r="2669" spans="7:16" x14ac:dyDescent="0.25">
      <c r="G2669" s="28"/>
      <c r="P2669" s="25"/>
    </row>
    <row r="2670" spans="7:16" x14ac:dyDescent="0.25">
      <c r="G2670" s="28"/>
      <c r="P2670" s="25"/>
    </row>
    <row r="2671" spans="7:16" x14ac:dyDescent="0.25">
      <c r="G2671" s="28"/>
      <c r="P2671" s="25"/>
    </row>
    <row r="2672" spans="7:16" x14ac:dyDescent="0.25">
      <c r="G2672" s="28"/>
      <c r="P2672" s="25"/>
    </row>
    <row r="2673" spans="7:16" x14ac:dyDescent="0.25">
      <c r="G2673" s="28"/>
      <c r="P2673" s="25"/>
    </row>
    <row r="2674" spans="7:16" x14ac:dyDescent="0.25">
      <c r="G2674" s="28"/>
      <c r="P2674" s="25"/>
    </row>
    <row r="2675" spans="7:16" x14ac:dyDescent="0.25">
      <c r="G2675" s="28"/>
      <c r="P2675" s="25"/>
    </row>
    <row r="2676" spans="7:16" x14ac:dyDescent="0.25">
      <c r="G2676" s="28"/>
      <c r="P2676" s="25"/>
    </row>
    <row r="2677" spans="7:16" x14ac:dyDescent="0.25">
      <c r="G2677" s="28"/>
      <c r="P2677" s="25"/>
    </row>
    <row r="2678" spans="7:16" x14ac:dyDescent="0.25">
      <c r="G2678" s="28"/>
      <c r="P2678" s="25"/>
    </row>
    <row r="2679" spans="7:16" x14ac:dyDescent="0.25">
      <c r="G2679" s="28"/>
      <c r="P2679" s="25"/>
    </row>
    <row r="2680" spans="7:16" x14ac:dyDescent="0.25">
      <c r="G2680" s="28"/>
      <c r="P2680" s="25"/>
    </row>
    <row r="2681" spans="7:16" x14ac:dyDescent="0.25">
      <c r="G2681" s="28"/>
      <c r="P2681" s="25"/>
    </row>
    <row r="2682" spans="7:16" x14ac:dyDescent="0.25">
      <c r="G2682" s="28"/>
      <c r="P2682" s="25"/>
    </row>
    <row r="2683" spans="7:16" x14ac:dyDescent="0.25">
      <c r="G2683" s="28"/>
      <c r="P2683" s="25"/>
    </row>
    <row r="2684" spans="7:16" x14ac:dyDescent="0.25">
      <c r="G2684" s="28"/>
      <c r="P2684" s="25"/>
    </row>
    <row r="2685" spans="7:16" x14ac:dyDescent="0.25">
      <c r="G2685" s="28"/>
      <c r="P2685" s="25"/>
    </row>
    <row r="2686" spans="7:16" x14ac:dyDescent="0.25">
      <c r="G2686" s="28"/>
      <c r="P2686" s="25"/>
    </row>
    <row r="2687" spans="7:16" x14ac:dyDescent="0.25">
      <c r="G2687" s="28"/>
      <c r="P2687" s="25"/>
    </row>
    <row r="2688" spans="7:16" x14ac:dyDescent="0.25">
      <c r="G2688" s="28"/>
      <c r="P2688" s="25"/>
    </row>
    <row r="2689" spans="7:16" x14ac:dyDescent="0.25">
      <c r="G2689" s="28"/>
      <c r="P2689" s="25"/>
    </row>
    <row r="2690" spans="7:16" x14ac:dyDescent="0.25">
      <c r="G2690" s="28"/>
      <c r="P2690" s="25"/>
    </row>
    <row r="2691" spans="7:16" x14ac:dyDescent="0.25">
      <c r="G2691" s="28"/>
      <c r="P2691" s="25"/>
    </row>
    <row r="2692" spans="7:16" x14ac:dyDescent="0.25">
      <c r="G2692" s="28"/>
      <c r="P2692" s="25"/>
    </row>
    <row r="2693" spans="7:16" x14ac:dyDescent="0.25">
      <c r="G2693" s="28"/>
      <c r="P2693" s="25"/>
    </row>
    <row r="2694" spans="7:16" x14ac:dyDescent="0.25">
      <c r="G2694" s="28"/>
      <c r="P2694" s="25"/>
    </row>
    <row r="2695" spans="7:16" x14ac:dyDescent="0.25">
      <c r="G2695" s="28"/>
      <c r="P2695" s="25"/>
    </row>
    <row r="2696" spans="7:16" x14ac:dyDescent="0.25">
      <c r="G2696" s="28"/>
      <c r="P2696" s="25"/>
    </row>
    <row r="2697" spans="7:16" x14ac:dyDescent="0.25">
      <c r="G2697" s="28"/>
      <c r="P2697" s="25"/>
    </row>
    <row r="2698" spans="7:16" x14ac:dyDescent="0.25">
      <c r="G2698" s="28"/>
      <c r="P2698" s="25"/>
    </row>
    <row r="2699" spans="7:16" x14ac:dyDescent="0.25">
      <c r="G2699" s="28"/>
      <c r="P2699" s="25"/>
    </row>
    <row r="2700" spans="7:16" x14ac:dyDescent="0.25">
      <c r="G2700" s="28"/>
      <c r="P2700" s="25"/>
    </row>
    <row r="2701" spans="7:16" x14ac:dyDescent="0.25">
      <c r="G2701" s="28"/>
      <c r="P2701" s="25"/>
    </row>
    <row r="2702" spans="7:16" x14ac:dyDescent="0.25">
      <c r="G2702" s="28"/>
      <c r="P2702" s="25"/>
    </row>
    <row r="2703" spans="7:16" x14ac:dyDescent="0.25">
      <c r="G2703" s="28"/>
      <c r="P2703" s="25"/>
    </row>
    <row r="2704" spans="7:16" x14ac:dyDescent="0.25">
      <c r="G2704" s="28"/>
      <c r="P2704" s="25"/>
    </row>
    <row r="2705" spans="7:16" x14ac:dyDescent="0.25">
      <c r="G2705" s="28"/>
      <c r="P2705" s="25"/>
    </row>
    <row r="2706" spans="7:16" x14ac:dyDescent="0.25">
      <c r="G2706" s="28"/>
      <c r="P2706" s="25"/>
    </row>
    <row r="2707" spans="7:16" x14ac:dyDescent="0.25">
      <c r="G2707" s="28"/>
      <c r="P2707" s="25"/>
    </row>
    <row r="2708" spans="7:16" x14ac:dyDescent="0.25">
      <c r="G2708" s="28"/>
      <c r="P2708" s="25"/>
    </row>
    <row r="2709" spans="7:16" x14ac:dyDescent="0.25">
      <c r="G2709" s="28"/>
      <c r="P2709" s="25"/>
    </row>
    <row r="2710" spans="7:16" x14ac:dyDescent="0.25">
      <c r="G2710" s="28"/>
      <c r="P2710" s="25"/>
    </row>
    <row r="2711" spans="7:16" x14ac:dyDescent="0.25">
      <c r="G2711" s="28"/>
      <c r="P2711" s="25"/>
    </row>
    <row r="2712" spans="7:16" x14ac:dyDescent="0.25">
      <c r="G2712" s="28"/>
      <c r="P2712" s="25"/>
    </row>
    <row r="2713" spans="7:16" x14ac:dyDescent="0.25">
      <c r="G2713" s="28"/>
      <c r="P2713" s="25"/>
    </row>
    <row r="2714" spans="7:16" x14ac:dyDescent="0.25">
      <c r="G2714" s="28"/>
      <c r="P2714" s="25"/>
    </row>
    <row r="2715" spans="7:16" x14ac:dyDescent="0.25">
      <c r="G2715" s="28"/>
      <c r="P2715" s="25"/>
    </row>
    <row r="2716" spans="7:16" x14ac:dyDescent="0.25">
      <c r="G2716" s="28"/>
      <c r="P2716" s="25"/>
    </row>
    <row r="2717" spans="7:16" x14ac:dyDescent="0.25">
      <c r="G2717" s="28"/>
      <c r="P2717" s="25"/>
    </row>
    <row r="2718" spans="7:16" x14ac:dyDescent="0.25">
      <c r="G2718" s="28"/>
      <c r="P2718" s="25"/>
    </row>
    <row r="2719" spans="7:16" x14ac:dyDescent="0.25">
      <c r="G2719" s="28"/>
      <c r="P2719" s="25"/>
    </row>
    <row r="2720" spans="7:16" x14ac:dyDescent="0.25">
      <c r="G2720" s="28"/>
      <c r="P2720" s="25"/>
    </row>
    <row r="2721" spans="7:16" x14ac:dyDescent="0.25">
      <c r="G2721" s="28"/>
      <c r="P2721" s="25"/>
    </row>
    <row r="2722" spans="7:16" x14ac:dyDescent="0.25">
      <c r="G2722" s="28"/>
      <c r="P2722" s="25"/>
    </row>
    <row r="2723" spans="7:16" x14ac:dyDescent="0.25">
      <c r="G2723" s="28"/>
      <c r="P2723" s="25"/>
    </row>
    <row r="2724" spans="7:16" x14ac:dyDescent="0.25">
      <c r="G2724" s="28"/>
      <c r="P2724" s="25"/>
    </row>
    <row r="2725" spans="7:16" x14ac:dyDescent="0.25">
      <c r="G2725" s="28"/>
      <c r="P2725" s="25"/>
    </row>
    <row r="2726" spans="7:16" x14ac:dyDescent="0.25">
      <c r="G2726" s="28"/>
      <c r="P2726" s="25"/>
    </row>
    <row r="2727" spans="7:16" x14ac:dyDescent="0.25">
      <c r="G2727" s="28"/>
      <c r="P2727" s="25"/>
    </row>
    <row r="2728" spans="7:16" x14ac:dyDescent="0.25">
      <c r="G2728" s="28"/>
      <c r="P2728" s="25"/>
    </row>
    <row r="2729" spans="7:16" x14ac:dyDescent="0.25">
      <c r="G2729" s="28"/>
      <c r="P2729" s="25"/>
    </row>
    <row r="2730" spans="7:16" x14ac:dyDescent="0.25">
      <c r="G2730" s="28"/>
      <c r="P2730" s="25"/>
    </row>
    <row r="2731" spans="7:16" x14ac:dyDescent="0.25">
      <c r="G2731" s="28"/>
      <c r="P2731" s="25"/>
    </row>
    <row r="2732" spans="7:16" x14ac:dyDescent="0.25">
      <c r="G2732" s="28"/>
      <c r="P2732" s="25"/>
    </row>
    <row r="2733" spans="7:16" x14ac:dyDescent="0.25">
      <c r="G2733" s="28"/>
      <c r="P2733" s="25"/>
    </row>
    <row r="2734" spans="7:16" x14ac:dyDescent="0.25">
      <c r="G2734" s="28"/>
      <c r="P2734" s="25"/>
    </row>
    <row r="2735" spans="7:16" x14ac:dyDescent="0.25">
      <c r="G2735" s="28"/>
      <c r="P2735" s="25"/>
    </row>
    <row r="2736" spans="7:16" x14ac:dyDescent="0.25">
      <c r="G2736" s="28"/>
      <c r="P2736" s="25"/>
    </row>
    <row r="2737" spans="7:16" x14ac:dyDescent="0.25">
      <c r="G2737" s="28"/>
      <c r="P2737" s="25"/>
    </row>
    <row r="2738" spans="7:16" x14ac:dyDescent="0.25">
      <c r="G2738" s="28"/>
      <c r="P2738" s="25"/>
    </row>
    <row r="2739" spans="7:16" x14ac:dyDescent="0.25">
      <c r="G2739" s="28"/>
      <c r="P2739" s="25"/>
    </row>
    <row r="2740" spans="7:16" x14ac:dyDescent="0.25">
      <c r="G2740" s="28"/>
      <c r="P2740" s="25"/>
    </row>
    <row r="2741" spans="7:16" x14ac:dyDescent="0.25">
      <c r="G2741" s="28"/>
      <c r="P2741" s="25"/>
    </row>
    <row r="2742" spans="7:16" x14ac:dyDescent="0.25">
      <c r="G2742" s="28"/>
      <c r="P2742" s="25"/>
    </row>
    <row r="2743" spans="7:16" x14ac:dyDescent="0.25">
      <c r="G2743" s="28"/>
      <c r="P2743" s="25"/>
    </row>
    <row r="2744" spans="7:16" x14ac:dyDescent="0.25">
      <c r="G2744" s="28"/>
      <c r="P2744" s="25"/>
    </row>
    <row r="2745" spans="7:16" x14ac:dyDescent="0.25">
      <c r="G2745" s="28"/>
      <c r="P2745" s="25"/>
    </row>
    <row r="2746" spans="7:16" x14ac:dyDescent="0.25">
      <c r="G2746" s="28"/>
      <c r="P2746" s="25"/>
    </row>
    <row r="2747" spans="7:16" x14ac:dyDescent="0.25">
      <c r="G2747" s="28"/>
      <c r="P2747" s="25"/>
    </row>
    <row r="2748" spans="7:16" x14ac:dyDescent="0.25">
      <c r="G2748" s="28"/>
      <c r="P2748" s="25"/>
    </row>
    <row r="2749" spans="7:16" x14ac:dyDescent="0.25">
      <c r="G2749" s="28"/>
      <c r="P2749" s="25"/>
    </row>
    <row r="2750" spans="7:16" x14ac:dyDescent="0.25">
      <c r="G2750" s="28"/>
      <c r="P2750" s="25"/>
    </row>
    <row r="2751" spans="7:16" x14ac:dyDescent="0.25">
      <c r="G2751" s="28"/>
      <c r="P2751" s="25"/>
    </row>
    <row r="2752" spans="7:16" x14ac:dyDescent="0.25">
      <c r="G2752" s="28"/>
      <c r="P2752" s="25"/>
    </row>
    <row r="2753" spans="7:16" x14ac:dyDescent="0.25">
      <c r="G2753" s="28"/>
      <c r="P2753" s="25"/>
    </row>
    <row r="2754" spans="7:16" x14ac:dyDescent="0.25">
      <c r="G2754" s="28"/>
      <c r="P2754" s="25"/>
    </row>
    <row r="2755" spans="7:16" x14ac:dyDescent="0.25">
      <c r="G2755" s="28"/>
      <c r="P2755" s="25"/>
    </row>
    <row r="2756" spans="7:16" x14ac:dyDescent="0.25">
      <c r="G2756" s="28"/>
      <c r="P2756" s="25"/>
    </row>
    <row r="2757" spans="7:16" x14ac:dyDescent="0.25">
      <c r="G2757" s="28"/>
      <c r="P2757" s="25"/>
    </row>
    <row r="2758" spans="7:16" x14ac:dyDescent="0.25">
      <c r="G2758" s="28"/>
      <c r="P2758" s="25"/>
    </row>
    <row r="2759" spans="7:16" x14ac:dyDescent="0.25">
      <c r="G2759" s="28"/>
      <c r="P2759" s="25"/>
    </row>
    <row r="2760" spans="7:16" x14ac:dyDescent="0.25">
      <c r="G2760" s="28"/>
      <c r="P2760" s="25"/>
    </row>
    <row r="2761" spans="7:16" x14ac:dyDescent="0.25">
      <c r="G2761" s="28"/>
      <c r="P2761" s="25"/>
    </row>
    <row r="2762" spans="7:16" x14ac:dyDescent="0.25">
      <c r="G2762" s="28"/>
      <c r="P2762" s="25"/>
    </row>
    <row r="2763" spans="7:16" x14ac:dyDescent="0.25">
      <c r="G2763" s="28"/>
      <c r="P2763" s="25"/>
    </row>
    <row r="2764" spans="7:16" x14ac:dyDescent="0.25">
      <c r="G2764" s="28"/>
      <c r="P2764" s="25"/>
    </row>
    <row r="2765" spans="7:16" x14ac:dyDescent="0.25">
      <c r="G2765" s="28"/>
      <c r="P2765" s="25"/>
    </row>
    <row r="2766" spans="7:16" x14ac:dyDescent="0.25">
      <c r="G2766" s="28"/>
      <c r="P2766" s="25"/>
    </row>
    <row r="2767" spans="7:16" x14ac:dyDescent="0.25">
      <c r="G2767" s="28"/>
      <c r="P2767" s="25"/>
    </row>
    <row r="2768" spans="7:16" x14ac:dyDescent="0.25">
      <c r="G2768" s="28"/>
      <c r="P2768" s="25"/>
    </row>
    <row r="2769" spans="7:16" x14ac:dyDescent="0.25">
      <c r="G2769" s="28"/>
      <c r="P2769" s="25"/>
    </row>
    <row r="2770" spans="7:16" x14ac:dyDescent="0.25">
      <c r="G2770" s="28"/>
      <c r="P2770" s="25"/>
    </row>
    <row r="2771" spans="7:16" x14ac:dyDescent="0.25">
      <c r="G2771" s="28"/>
      <c r="P2771" s="25"/>
    </row>
    <row r="2772" spans="7:16" x14ac:dyDescent="0.25">
      <c r="G2772" s="28"/>
      <c r="P2772" s="25"/>
    </row>
    <row r="2773" spans="7:16" x14ac:dyDescent="0.25">
      <c r="G2773" s="28"/>
      <c r="P2773" s="25"/>
    </row>
    <row r="2774" spans="7:16" x14ac:dyDescent="0.25">
      <c r="G2774" s="28"/>
      <c r="P2774" s="25"/>
    </row>
    <row r="2775" spans="7:16" x14ac:dyDescent="0.25">
      <c r="G2775" s="28"/>
      <c r="P2775" s="25"/>
    </row>
    <row r="2776" spans="7:16" x14ac:dyDescent="0.25">
      <c r="G2776" s="28"/>
      <c r="P2776" s="25"/>
    </row>
    <row r="2777" spans="7:16" x14ac:dyDescent="0.25">
      <c r="G2777" s="28"/>
      <c r="P2777" s="25"/>
    </row>
    <row r="2778" spans="7:16" x14ac:dyDescent="0.25">
      <c r="G2778" s="28"/>
      <c r="P2778" s="25"/>
    </row>
    <row r="2779" spans="7:16" x14ac:dyDescent="0.25">
      <c r="G2779" s="28"/>
      <c r="P2779" s="25"/>
    </row>
    <row r="2780" spans="7:16" x14ac:dyDescent="0.25">
      <c r="G2780" s="28"/>
      <c r="P2780" s="25"/>
    </row>
    <row r="2781" spans="7:16" x14ac:dyDescent="0.25">
      <c r="G2781" s="28"/>
      <c r="P2781" s="25"/>
    </row>
    <row r="2782" spans="7:16" x14ac:dyDescent="0.25">
      <c r="G2782" s="28"/>
      <c r="P2782" s="25"/>
    </row>
    <row r="2783" spans="7:16" x14ac:dyDescent="0.25">
      <c r="G2783" s="28"/>
      <c r="P2783" s="25"/>
    </row>
    <row r="2784" spans="7:16" x14ac:dyDescent="0.25">
      <c r="G2784" s="28"/>
      <c r="P2784" s="25"/>
    </row>
    <row r="2785" spans="7:16" x14ac:dyDescent="0.25">
      <c r="G2785" s="28"/>
      <c r="P2785" s="25"/>
    </row>
    <row r="2786" spans="7:16" x14ac:dyDescent="0.25">
      <c r="G2786" s="28"/>
      <c r="P2786" s="25"/>
    </row>
    <row r="2787" spans="7:16" x14ac:dyDescent="0.25">
      <c r="G2787" s="28"/>
      <c r="P2787" s="25"/>
    </row>
    <row r="2788" spans="7:16" x14ac:dyDescent="0.25">
      <c r="G2788" s="28"/>
      <c r="P2788" s="25"/>
    </row>
    <row r="2789" spans="7:16" x14ac:dyDescent="0.25">
      <c r="G2789" s="28"/>
      <c r="P2789" s="25"/>
    </row>
    <row r="2790" spans="7:16" x14ac:dyDescent="0.25">
      <c r="G2790" s="28"/>
      <c r="P2790" s="25"/>
    </row>
    <row r="2791" spans="7:16" x14ac:dyDescent="0.25">
      <c r="G2791" s="28"/>
      <c r="P2791" s="25"/>
    </row>
    <row r="2792" spans="7:16" x14ac:dyDescent="0.25">
      <c r="G2792" s="28"/>
      <c r="P2792" s="25"/>
    </row>
    <row r="2793" spans="7:16" x14ac:dyDescent="0.25">
      <c r="G2793" s="28"/>
      <c r="P2793" s="25"/>
    </row>
    <row r="2794" spans="7:16" x14ac:dyDescent="0.25">
      <c r="G2794" s="28"/>
      <c r="P2794" s="25"/>
    </row>
    <row r="2795" spans="7:16" x14ac:dyDescent="0.25">
      <c r="G2795" s="28"/>
      <c r="P2795" s="25"/>
    </row>
    <row r="2796" spans="7:16" x14ac:dyDescent="0.25">
      <c r="G2796" s="28"/>
      <c r="P2796" s="25"/>
    </row>
    <row r="2797" spans="7:16" x14ac:dyDescent="0.25">
      <c r="G2797" s="28"/>
      <c r="P2797" s="25"/>
    </row>
    <row r="2798" spans="7:16" x14ac:dyDescent="0.25">
      <c r="G2798" s="28"/>
      <c r="P2798" s="25"/>
    </row>
    <row r="2799" spans="7:16" x14ac:dyDescent="0.25">
      <c r="G2799" s="28"/>
      <c r="P2799" s="25"/>
    </row>
    <row r="2800" spans="7:16" x14ac:dyDescent="0.25">
      <c r="G2800" s="28"/>
      <c r="P2800" s="25"/>
    </row>
    <row r="2801" spans="7:16" x14ac:dyDescent="0.25">
      <c r="G2801" s="28"/>
      <c r="P2801" s="25"/>
    </row>
    <row r="2802" spans="7:16" x14ac:dyDescent="0.25">
      <c r="G2802" s="28"/>
      <c r="P2802" s="25"/>
    </row>
    <row r="2803" spans="7:16" x14ac:dyDescent="0.25">
      <c r="G2803" s="28"/>
      <c r="P2803" s="25"/>
    </row>
    <row r="2804" spans="7:16" x14ac:dyDescent="0.25">
      <c r="G2804" s="28"/>
      <c r="P2804" s="25"/>
    </row>
    <row r="2805" spans="7:16" x14ac:dyDescent="0.25">
      <c r="G2805" s="28"/>
      <c r="P2805" s="25"/>
    </row>
    <row r="2806" spans="7:16" x14ac:dyDescent="0.25">
      <c r="G2806" s="28"/>
      <c r="P2806" s="25"/>
    </row>
    <row r="2807" spans="7:16" x14ac:dyDescent="0.25">
      <c r="G2807" s="28"/>
      <c r="P2807" s="25"/>
    </row>
    <row r="2808" spans="7:16" x14ac:dyDescent="0.25">
      <c r="G2808" s="28"/>
      <c r="P2808" s="25"/>
    </row>
    <row r="2809" spans="7:16" x14ac:dyDescent="0.25">
      <c r="G2809" s="28"/>
      <c r="P2809" s="25"/>
    </row>
    <row r="2810" spans="7:16" x14ac:dyDescent="0.25">
      <c r="G2810" s="28"/>
      <c r="P2810" s="25"/>
    </row>
    <row r="2811" spans="7:16" x14ac:dyDescent="0.25">
      <c r="G2811" s="28"/>
      <c r="P2811" s="25"/>
    </row>
    <row r="2812" spans="7:16" x14ac:dyDescent="0.25">
      <c r="G2812" s="28"/>
      <c r="P2812" s="25"/>
    </row>
    <row r="2813" spans="7:16" x14ac:dyDescent="0.25">
      <c r="G2813" s="28"/>
      <c r="P2813" s="25"/>
    </row>
    <row r="2814" spans="7:16" x14ac:dyDescent="0.25">
      <c r="G2814" s="28"/>
      <c r="P2814" s="25"/>
    </row>
    <row r="2815" spans="7:16" x14ac:dyDescent="0.25">
      <c r="G2815" s="28"/>
      <c r="P2815" s="25"/>
    </row>
    <row r="2816" spans="7:16" x14ac:dyDescent="0.25">
      <c r="G2816" s="28"/>
      <c r="P2816" s="25"/>
    </row>
    <row r="2817" spans="7:16" x14ac:dyDescent="0.25">
      <c r="G2817" s="28"/>
      <c r="P2817" s="25"/>
    </row>
    <row r="2818" spans="7:16" x14ac:dyDescent="0.25">
      <c r="G2818" s="28"/>
      <c r="P2818" s="25"/>
    </row>
    <row r="2819" spans="7:16" x14ac:dyDescent="0.25">
      <c r="G2819" s="28"/>
      <c r="P2819" s="25"/>
    </row>
    <row r="2820" spans="7:16" x14ac:dyDescent="0.25">
      <c r="G2820" s="28"/>
      <c r="P2820" s="25"/>
    </row>
    <row r="2821" spans="7:16" x14ac:dyDescent="0.25">
      <c r="G2821" s="28"/>
      <c r="P2821" s="25"/>
    </row>
    <row r="2822" spans="7:16" x14ac:dyDescent="0.25">
      <c r="G2822" s="28"/>
      <c r="P2822" s="25"/>
    </row>
    <row r="2823" spans="7:16" x14ac:dyDescent="0.25">
      <c r="G2823" s="28"/>
      <c r="P2823" s="25"/>
    </row>
    <row r="2824" spans="7:16" x14ac:dyDescent="0.25">
      <c r="G2824" s="28"/>
      <c r="P2824" s="25"/>
    </row>
    <row r="2825" spans="7:16" x14ac:dyDescent="0.25">
      <c r="G2825" s="28"/>
      <c r="P2825" s="25"/>
    </row>
    <row r="2826" spans="7:16" x14ac:dyDescent="0.25">
      <c r="G2826" s="28"/>
      <c r="P2826" s="25"/>
    </row>
    <row r="2827" spans="7:16" x14ac:dyDescent="0.25">
      <c r="G2827" s="28"/>
      <c r="P2827" s="25"/>
    </row>
    <row r="2828" spans="7:16" x14ac:dyDescent="0.25">
      <c r="G2828" s="28"/>
      <c r="P2828" s="25"/>
    </row>
    <row r="2829" spans="7:16" x14ac:dyDescent="0.25">
      <c r="G2829" s="28"/>
      <c r="P2829" s="25"/>
    </row>
    <row r="2830" spans="7:16" x14ac:dyDescent="0.25">
      <c r="G2830" s="28"/>
      <c r="P2830" s="25"/>
    </row>
    <row r="2831" spans="7:16" x14ac:dyDescent="0.25">
      <c r="G2831" s="28"/>
      <c r="P2831" s="25"/>
    </row>
    <row r="2832" spans="7:16" x14ac:dyDescent="0.25">
      <c r="G2832" s="28"/>
      <c r="P2832" s="25"/>
    </row>
    <row r="2833" spans="7:16" x14ac:dyDescent="0.25">
      <c r="G2833" s="28"/>
      <c r="P2833" s="25"/>
    </row>
    <row r="2834" spans="7:16" x14ac:dyDescent="0.25">
      <c r="G2834" s="28"/>
      <c r="P2834" s="25"/>
    </row>
    <row r="2835" spans="7:16" x14ac:dyDescent="0.25">
      <c r="G2835" s="28"/>
      <c r="P2835" s="25"/>
    </row>
    <row r="2836" spans="7:16" x14ac:dyDescent="0.25">
      <c r="G2836" s="28"/>
      <c r="P2836" s="25"/>
    </row>
    <row r="2837" spans="7:16" x14ac:dyDescent="0.25">
      <c r="G2837" s="28"/>
      <c r="P2837" s="25"/>
    </row>
    <row r="2838" spans="7:16" x14ac:dyDescent="0.25">
      <c r="G2838" s="28"/>
      <c r="P2838" s="25"/>
    </row>
    <row r="2839" spans="7:16" x14ac:dyDescent="0.25">
      <c r="G2839" s="28"/>
      <c r="P2839" s="25"/>
    </row>
    <row r="2840" spans="7:16" x14ac:dyDescent="0.25">
      <c r="G2840" s="28"/>
      <c r="P2840" s="25"/>
    </row>
    <row r="2841" spans="7:16" x14ac:dyDescent="0.25">
      <c r="G2841" s="28"/>
      <c r="P2841" s="25"/>
    </row>
    <row r="2842" spans="7:16" x14ac:dyDescent="0.25">
      <c r="G2842" s="28"/>
      <c r="P2842" s="25"/>
    </row>
    <row r="2843" spans="7:16" x14ac:dyDescent="0.25">
      <c r="G2843" s="28"/>
      <c r="P2843" s="25"/>
    </row>
    <row r="2844" spans="7:16" x14ac:dyDescent="0.25">
      <c r="G2844" s="28"/>
      <c r="P2844" s="25"/>
    </row>
    <row r="2845" spans="7:16" x14ac:dyDescent="0.25">
      <c r="G2845" s="28"/>
      <c r="P2845" s="25"/>
    </row>
    <row r="2846" spans="7:16" x14ac:dyDescent="0.25">
      <c r="G2846" s="28"/>
      <c r="P2846" s="25"/>
    </row>
    <row r="2847" spans="7:16" x14ac:dyDescent="0.25">
      <c r="G2847" s="28"/>
      <c r="P2847" s="25"/>
    </row>
    <row r="2848" spans="7:16" x14ac:dyDescent="0.25">
      <c r="G2848" s="28"/>
      <c r="P2848" s="25"/>
    </row>
    <row r="2849" spans="7:16" x14ac:dyDescent="0.25">
      <c r="G2849" s="28"/>
      <c r="P2849" s="25"/>
    </row>
    <row r="2850" spans="7:16" x14ac:dyDescent="0.25">
      <c r="G2850" s="28"/>
      <c r="P2850" s="25"/>
    </row>
    <row r="2851" spans="7:16" x14ac:dyDescent="0.25">
      <c r="G2851" s="28"/>
      <c r="P2851" s="25"/>
    </row>
    <row r="2852" spans="7:16" x14ac:dyDescent="0.25">
      <c r="G2852" s="28"/>
      <c r="P2852" s="25"/>
    </row>
    <row r="2853" spans="7:16" x14ac:dyDescent="0.25">
      <c r="G2853" s="28"/>
      <c r="P2853" s="25"/>
    </row>
    <row r="2854" spans="7:16" x14ac:dyDescent="0.25">
      <c r="G2854" s="28"/>
      <c r="P2854" s="25"/>
    </row>
    <row r="2855" spans="7:16" x14ac:dyDescent="0.25">
      <c r="G2855" s="28"/>
      <c r="P2855" s="25"/>
    </row>
    <row r="2856" spans="7:16" x14ac:dyDescent="0.25">
      <c r="G2856" s="28"/>
      <c r="P2856" s="25"/>
    </row>
    <row r="2857" spans="7:16" x14ac:dyDescent="0.25">
      <c r="G2857" s="28"/>
      <c r="P2857" s="25"/>
    </row>
    <row r="2858" spans="7:16" x14ac:dyDescent="0.25">
      <c r="G2858" s="28"/>
      <c r="P2858" s="25"/>
    </row>
    <row r="2859" spans="7:16" x14ac:dyDescent="0.25">
      <c r="G2859" s="28"/>
      <c r="P2859" s="25"/>
    </row>
    <row r="2860" spans="7:16" x14ac:dyDescent="0.25">
      <c r="G2860" s="28"/>
      <c r="P2860" s="25"/>
    </row>
    <row r="2861" spans="7:16" x14ac:dyDescent="0.25">
      <c r="G2861" s="28"/>
      <c r="P2861" s="25"/>
    </row>
    <row r="2862" spans="7:16" x14ac:dyDescent="0.25">
      <c r="G2862" s="28"/>
      <c r="P2862" s="25"/>
    </row>
    <row r="2863" spans="7:16" x14ac:dyDescent="0.25">
      <c r="G2863" s="28"/>
      <c r="P2863" s="25"/>
    </row>
    <row r="2864" spans="7:16" x14ac:dyDescent="0.25">
      <c r="G2864" s="28"/>
      <c r="P2864" s="25"/>
    </row>
    <row r="2865" spans="7:16" x14ac:dyDescent="0.25">
      <c r="G2865" s="28"/>
      <c r="P2865" s="25"/>
    </row>
    <row r="2866" spans="7:16" x14ac:dyDescent="0.25">
      <c r="G2866" s="28"/>
      <c r="P2866" s="25"/>
    </row>
    <row r="2867" spans="7:16" x14ac:dyDescent="0.25">
      <c r="G2867" s="28"/>
      <c r="P2867" s="25"/>
    </row>
    <row r="2868" spans="7:16" x14ac:dyDescent="0.25">
      <c r="G2868" s="28"/>
      <c r="P2868" s="25"/>
    </row>
    <row r="2869" spans="7:16" x14ac:dyDescent="0.25">
      <c r="G2869" s="28"/>
      <c r="P2869" s="25"/>
    </row>
    <row r="2870" spans="7:16" x14ac:dyDescent="0.25">
      <c r="G2870" s="28"/>
      <c r="P2870" s="25"/>
    </row>
    <row r="2871" spans="7:16" x14ac:dyDescent="0.25">
      <c r="G2871" s="28"/>
      <c r="P2871" s="25"/>
    </row>
    <row r="2872" spans="7:16" x14ac:dyDescent="0.25">
      <c r="G2872" s="28"/>
      <c r="P2872" s="25"/>
    </row>
    <row r="2873" spans="7:16" x14ac:dyDescent="0.25">
      <c r="G2873" s="28"/>
      <c r="P2873" s="25"/>
    </row>
    <row r="2874" spans="7:16" x14ac:dyDescent="0.25">
      <c r="G2874" s="28"/>
      <c r="P2874" s="25"/>
    </row>
    <row r="2875" spans="7:16" x14ac:dyDescent="0.25">
      <c r="G2875" s="28"/>
      <c r="P2875" s="25"/>
    </row>
    <row r="2876" spans="7:16" x14ac:dyDescent="0.25">
      <c r="G2876" s="28"/>
      <c r="P2876" s="25"/>
    </row>
    <row r="2877" spans="7:16" x14ac:dyDescent="0.25">
      <c r="G2877" s="28"/>
      <c r="P2877" s="25"/>
    </row>
    <row r="2878" spans="7:16" x14ac:dyDescent="0.25">
      <c r="G2878" s="28"/>
      <c r="P2878" s="25"/>
    </row>
    <row r="2879" spans="7:16" x14ac:dyDescent="0.25">
      <c r="G2879" s="28"/>
      <c r="P2879" s="25"/>
    </row>
    <row r="2880" spans="7:16" x14ac:dyDescent="0.25">
      <c r="G2880" s="28"/>
      <c r="P2880" s="25"/>
    </row>
    <row r="2881" spans="7:16" x14ac:dyDescent="0.25">
      <c r="G2881" s="28"/>
      <c r="P2881" s="25"/>
    </row>
    <row r="2882" spans="7:16" x14ac:dyDescent="0.25">
      <c r="G2882" s="28"/>
      <c r="P2882" s="25"/>
    </row>
    <row r="2883" spans="7:16" x14ac:dyDescent="0.25">
      <c r="G2883" s="28"/>
      <c r="P2883" s="25"/>
    </row>
    <row r="2884" spans="7:16" x14ac:dyDescent="0.25">
      <c r="G2884" s="28"/>
      <c r="P2884" s="25"/>
    </row>
    <row r="2885" spans="7:16" x14ac:dyDescent="0.25">
      <c r="G2885" s="28"/>
      <c r="P2885" s="25"/>
    </row>
    <row r="2886" spans="7:16" x14ac:dyDescent="0.25">
      <c r="G2886" s="28"/>
      <c r="P2886" s="25"/>
    </row>
    <row r="2887" spans="7:16" x14ac:dyDescent="0.25">
      <c r="G2887" s="28"/>
      <c r="P2887" s="25"/>
    </row>
    <row r="2888" spans="7:16" x14ac:dyDescent="0.25">
      <c r="G2888" s="28"/>
      <c r="P2888" s="25"/>
    </row>
    <row r="2889" spans="7:16" x14ac:dyDescent="0.25">
      <c r="G2889" s="28"/>
      <c r="P2889" s="25"/>
    </row>
    <row r="2890" spans="7:16" x14ac:dyDescent="0.25">
      <c r="G2890" s="28"/>
      <c r="P2890" s="25"/>
    </row>
    <row r="2891" spans="7:16" x14ac:dyDescent="0.25">
      <c r="G2891" s="28"/>
      <c r="P2891" s="25"/>
    </row>
    <row r="2892" spans="7:16" x14ac:dyDescent="0.25">
      <c r="G2892" s="28"/>
      <c r="P2892" s="25"/>
    </row>
    <row r="2893" spans="7:16" x14ac:dyDescent="0.25">
      <c r="G2893" s="28"/>
      <c r="P2893" s="25"/>
    </row>
    <row r="2894" spans="7:16" x14ac:dyDescent="0.25">
      <c r="G2894" s="28"/>
      <c r="P2894" s="25"/>
    </row>
    <row r="2895" spans="7:16" x14ac:dyDescent="0.25">
      <c r="G2895" s="28"/>
      <c r="P2895" s="25"/>
    </row>
    <row r="2896" spans="7:16" x14ac:dyDescent="0.25">
      <c r="G2896" s="28"/>
      <c r="P2896" s="25"/>
    </row>
    <row r="2897" spans="7:16" x14ac:dyDescent="0.25">
      <c r="G2897" s="28"/>
      <c r="P2897" s="25"/>
    </row>
    <row r="2898" spans="7:16" x14ac:dyDescent="0.25">
      <c r="G2898" s="28"/>
      <c r="P2898" s="25"/>
    </row>
    <row r="2899" spans="7:16" x14ac:dyDescent="0.25">
      <c r="G2899" s="28"/>
      <c r="P2899" s="25"/>
    </row>
    <row r="2900" spans="7:16" x14ac:dyDescent="0.25">
      <c r="G2900" s="28"/>
      <c r="P2900" s="25"/>
    </row>
    <row r="2901" spans="7:16" x14ac:dyDescent="0.25">
      <c r="G2901" s="28"/>
      <c r="P2901" s="25"/>
    </row>
    <row r="2902" spans="7:16" x14ac:dyDescent="0.25">
      <c r="G2902" s="28"/>
      <c r="P2902" s="25"/>
    </row>
    <row r="2903" spans="7:16" x14ac:dyDescent="0.25">
      <c r="G2903" s="28"/>
      <c r="P2903" s="25"/>
    </row>
    <row r="2904" spans="7:16" x14ac:dyDescent="0.25">
      <c r="G2904" s="28"/>
      <c r="P2904" s="25"/>
    </row>
    <row r="2905" spans="7:16" x14ac:dyDescent="0.25">
      <c r="G2905" s="28"/>
      <c r="P2905" s="25"/>
    </row>
    <row r="2906" spans="7:16" x14ac:dyDescent="0.25">
      <c r="G2906" s="28"/>
      <c r="P2906" s="25"/>
    </row>
    <row r="2907" spans="7:16" x14ac:dyDescent="0.25">
      <c r="G2907" s="28"/>
      <c r="P2907" s="25"/>
    </row>
    <row r="2908" spans="7:16" x14ac:dyDescent="0.25">
      <c r="G2908" s="28"/>
      <c r="P2908" s="25"/>
    </row>
    <row r="2909" spans="7:16" x14ac:dyDescent="0.25">
      <c r="G2909" s="28"/>
      <c r="P2909" s="25"/>
    </row>
    <row r="2910" spans="7:16" x14ac:dyDescent="0.25">
      <c r="G2910" s="28"/>
      <c r="P2910" s="25"/>
    </row>
    <row r="2911" spans="7:16" x14ac:dyDescent="0.25">
      <c r="G2911" s="28"/>
      <c r="P2911" s="25"/>
    </row>
    <row r="2912" spans="7:16" x14ac:dyDescent="0.25">
      <c r="G2912" s="28"/>
      <c r="P2912" s="25"/>
    </row>
    <row r="2913" spans="7:16" x14ac:dyDescent="0.25">
      <c r="G2913" s="28"/>
      <c r="P2913" s="25"/>
    </row>
    <row r="2914" spans="7:16" x14ac:dyDescent="0.25">
      <c r="G2914" s="28"/>
      <c r="P2914" s="25"/>
    </row>
    <row r="2915" spans="7:16" x14ac:dyDescent="0.25">
      <c r="G2915" s="28"/>
      <c r="P2915" s="25"/>
    </row>
    <row r="2916" spans="7:16" x14ac:dyDescent="0.25">
      <c r="G2916" s="28"/>
      <c r="P2916" s="25"/>
    </row>
    <row r="2917" spans="7:16" x14ac:dyDescent="0.25">
      <c r="G2917" s="28"/>
      <c r="P2917" s="25"/>
    </row>
    <row r="2918" spans="7:16" x14ac:dyDescent="0.25">
      <c r="G2918" s="28"/>
      <c r="P2918" s="25"/>
    </row>
    <row r="2919" spans="7:16" x14ac:dyDescent="0.25">
      <c r="G2919" s="28"/>
      <c r="P2919" s="25"/>
    </row>
    <row r="2920" spans="7:16" x14ac:dyDescent="0.25">
      <c r="G2920" s="28"/>
      <c r="P2920" s="25"/>
    </row>
    <row r="2921" spans="7:16" x14ac:dyDescent="0.25">
      <c r="G2921" s="28"/>
      <c r="P2921" s="25"/>
    </row>
    <row r="2922" spans="7:16" x14ac:dyDescent="0.25">
      <c r="G2922" s="28"/>
      <c r="P2922" s="25"/>
    </row>
    <row r="2923" spans="7:16" x14ac:dyDescent="0.25">
      <c r="G2923" s="28"/>
      <c r="P2923" s="25"/>
    </row>
    <row r="2924" spans="7:16" x14ac:dyDescent="0.25">
      <c r="G2924" s="28"/>
      <c r="P2924" s="25"/>
    </row>
    <row r="2925" spans="7:16" x14ac:dyDescent="0.25">
      <c r="G2925" s="28"/>
      <c r="P2925" s="25"/>
    </row>
    <row r="2926" spans="7:16" x14ac:dyDescent="0.25">
      <c r="G2926" s="28"/>
      <c r="P2926" s="25"/>
    </row>
    <row r="2927" spans="7:16" x14ac:dyDescent="0.25">
      <c r="G2927" s="28"/>
      <c r="P2927" s="25"/>
    </row>
    <row r="2928" spans="7:16" x14ac:dyDescent="0.25">
      <c r="G2928" s="28"/>
      <c r="P2928" s="25"/>
    </row>
    <row r="2929" spans="7:16" x14ac:dyDescent="0.25">
      <c r="G2929" s="28"/>
      <c r="P2929" s="25"/>
    </row>
    <row r="2930" spans="7:16" x14ac:dyDescent="0.25">
      <c r="G2930" s="28"/>
      <c r="P2930" s="25"/>
    </row>
    <row r="2931" spans="7:16" x14ac:dyDescent="0.25">
      <c r="G2931" s="28"/>
      <c r="P2931" s="25"/>
    </row>
    <row r="2932" spans="7:16" x14ac:dyDescent="0.25">
      <c r="G2932" s="28"/>
      <c r="P2932" s="25"/>
    </row>
    <row r="2933" spans="7:16" x14ac:dyDescent="0.25">
      <c r="G2933" s="28"/>
      <c r="P2933" s="25"/>
    </row>
    <row r="2934" spans="7:16" x14ac:dyDescent="0.25">
      <c r="G2934" s="28"/>
      <c r="P2934" s="25"/>
    </row>
    <row r="2935" spans="7:16" x14ac:dyDescent="0.25">
      <c r="G2935" s="28"/>
      <c r="P2935" s="25"/>
    </row>
    <row r="2936" spans="7:16" x14ac:dyDescent="0.25">
      <c r="G2936" s="28"/>
      <c r="P2936" s="25"/>
    </row>
    <row r="2937" spans="7:16" x14ac:dyDescent="0.25">
      <c r="G2937" s="28"/>
      <c r="P2937" s="25"/>
    </row>
    <row r="2938" spans="7:16" x14ac:dyDescent="0.25">
      <c r="G2938" s="28"/>
      <c r="P2938" s="25"/>
    </row>
    <row r="2939" spans="7:16" x14ac:dyDescent="0.25">
      <c r="G2939" s="28"/>
      <c r="P2939" s="25"/>
    </row>
    <row r="2940" spans="7:16" x14ac:dyDescent="0.25">
      <c r="G2940" s="28"/>
      <c r="P2940" s="25"/>
    </row>
    <row r="2941" spans="7:16" x14ac:dyDescent="0.25">
      <c r="G2941" s="28"/>
      <c r="P2941" s="25"/>
    </row>
    <row r="2942" spans="7:16" x14ac:dyDescent="0.25">
      <c r="G2942" s="28"/>
      <c r="P2942" s="25"/>
    </row>
    <row r="2943" spans="7:16" x14ac:dyDescent="0.25">
      <c r="G2943" s="28"/>
      <c r="P2943" s="25"/>
    </row>
    <row r="2944" spans="7:16" x14ac:dyDescent="0.25">
      <c r="G2944" s="28"/>
      <c r="P2944" s="25"/>
    </row>
    <row r="2945" spans="7:16" x14ac:dyDescent="0.25">
      <c r="G2945" s="28"/>
      <c r="P2945" s="25"/>
    </row>
    <row r="2946" spans="7:16" x14ac:dyDescent="0.25">
      <c r="G2946" s="28"/>
      <c r="P2946" s="25"/>
    </row>
    <row r="2947" spans="7:16" x14ac:dyDescent="0.25">
      <c r="G2947" s="28"/>
      <c r="P2947" s="25"/>
    </row>
    <row r="2948" spans="7:16" x14ac:dyDescent="0.25">
      <c r="G2948" s="28"/>
      <c r="P2948" s="25"/>
    </row>
    <row r="2949" spans="7:16" x14ac:dyDescent="0.25">
      <c r="G2949" s="28"/>
      <c r="P2949" s="25"/>
    </row>
    <row r="2950" spans="7:16" x14ac:dyDescent="0.25">
      <c r="G2950" s="28"/>
      <c r="P2950" s="25"/>
    </row>
    <row r="2951" spans="7:16" x14ac:dyDescent="0.25">
      <c r="G2951" s="28"/>
      <c r="P2951" s="25"/>
    </row>
    <row r="2952" spans="7:16" x14ac:dyDescent="0.25">
      <c r="G2952" s="28"/>
      <c r="P2952" s="25"/>
    </row>
    <row r="2953" spans="7:16" x14ac:dyDescent="0.25">
      <c r="G2953" s="28"/>
      <c r="P2953" s="25"/>
    </row>
    <row r="2954" spans="7:16" x14ac:dyDescent="0.25">
      <c r="G2954" s="28"/>
      <c r="P2954" s="25"/>
    </row>
    <row r="2955" spans="7:16" x14ac:dyDescent="0.25">
      <c r="G2955" s="28"/>
      <c r="P2955" s="25"/>
    </row>
    <row r="2956" spans="7:16" x14ac:dyDescent="0.25">
      <c r="G2956" s="28"/>
      <c r="P2956" s="25"/>
    </row>
    <row r="2957" spans="7:16" x14ac:dyDescent="0.25">
      <c r="G2957" s="28"/>
      <c r="P2957" s="25"/>
    </row>
    <row r="2958" spans="7:16" x14ac:dyDescent="0.25">
      <c r="G2958" s="28"/>
      <c r="P2958" s="25"/>
    </row>
    <row r="2959" spans="7:16" x14ac:dyDescent="0.25">
      <c r="G2959" s="28"/>
      <c r="P2959" s="25"/>
    </row>
    <row r="2960" spans="7:16" x14ac:dyDescent="0.25">
      <c r="G2960" s="28"/>
      <c r="P2960" s="25"/>
    </row>
    <row r="2961" spans="7:16" x14ac:dyDescent="0.25">
      <c r="G2961" s="28"/>
      <c r="P2961" s="25"/>
    </row>
    <row r="2962" spans="7:16" x14ac:dyDescent="0.25">
      <c r="G2962" s="28"/>
      <c r="P2962" s="25"/>
    </row>
    <row r="2963" spans="7:16" x14ac:dyDescent="0.25">
      <c r="G2963" s="28"/>
      <c r="P2963" s="25"/>
    </row>
    <row r="2964" spans="7:16" x14ac:dyDescent="0.25">
      <c r="G2964" s="28"/>
      <c r="P2964" s="25"/>
    </row>
    <row r="2965" spans="7:16" x14ac:dyDescent="0.25">
      <c r="G2965" s="28"/>
      <c r="P2965" s="25"/>
    </row>
    <row r="2966" spans="7:16" x14ac:dyDescent="0.25">
      <c r="G2966" s="28"/>
      <c r="P2966" s="25"/>
    </row>
    <row r="2967" spans="7:16" x14ac:dyDescent="0.25">
      <c r="G2967" s="28"/>
      <c r="P2967" s="25"/>
    </row>
    <row r="2968" spans="7:16" x14ac:dyDescent="0.25">
      <c r="G2968" s="28"/>
      <c r="P2968" s="25"/>
    </row>
    <row r="2969" spans="7:16" x14ac:dyDescent="0.25">
      <c r="G2969" s="28"/>
      <c r="P2969" s="25"/>
    </row>
    <row r="2970" spans="7:16" x14ac:dyDescent="0.25">
      <c r="G2970" s="28"/>
      <c r="P2970" s="25"/>
    </row>
    <row r="2971" spans="7:16" x14ac:dyDescent="0.25">
      <c r="G2971" s="28"/>
      <c r="P2971" s="25"/>
    </row>
    <row r="2972" spans="7:16" x14ac:dyDescent="0.25">
      <c r="G2972" s="28"/>
      <c r="P2972" s="25"/>
    </row>
    <row r="2973" spans="7:16" x14ac:dyDescent="0.25">
      <c r="G2973" s="28"/>
      <c r="P2973" s="25"/>
    </row>
    <row r="2974" spans="7:16" x14ac:dyDescent="0.25">
      <c r="G2974" s="28"/>
      <c r="P2974" s="25"/>
    </row>
    <row r="2975" spans="7:16" x14ac:dyDescent="0.25">
      <c r="G2975" s="28"/>
      <c r="P2975" s="25"/>
    </row>
    <row r="2976" spans="7:16" x14ac:dyDescent="0.25">
      <c r="G2976" s="28"/>
      <c r="P2976" s="25"/>
    </row>
    <row r="2977" spans="7:16" x14ac:dyDescent="0.25">
      <c r="G2977" s="28"/>
      <c r="P2977" s="25"/>
    </row>
    <row r="2978" spans="7:16" x14ac:dyDescent="0.25">
      <c r="G2978" s="28"/>
      <c r="P2978" s="25"/>
    </row>
    <row r="2979" spans="7:16" x14ac:dyDescent="0.25">
      <c r="G2979" s="28"/>
      <c r="P2979" s="25"/>
    </row>
    <row r="2980" spans="7:16" x14ac:dyDescent="0.25">
      <c r="G2980" s="28"/>
      <c r="P2980" s="25"/>
    </row>
    <row r="2981" spans="7:16" x14ac:dyDescent="0.25">
      <c r="G2981" s="28"/>
      <c r="P2981" s="25"/>
    </row>
    <row r="2982" spans="7:16" x14ac:dyDescent="0.25">
      <c r="G2982" s="28"/>
      <c r="P2982" s="25"/>
    </row>
    <row r="2983" spans="7:16" x14ac:dyDescent="0.25">
      <c r="G2983" s="28"/>
      <c r="P2983" s="25"/>
    </row>
    <row r="2984" spans="7:16" x14ac:dyDescent="0.25">
      <c r="G2984" s="28"/>
      <c r="P2984" s="25"/>
    </row>
    <row r="2985" spans="7:16" x14ac:dyDescent="0.25">
      <c r="G2985" s="28"/>
      <c r="P2985" s="25"/>
    </row>
    <row r="2986" spans="7:16" x14ac:dyDescent="0.25">
      <c r="G2986" s="28"/>
      <c r="P2986" s="25"/>
    </row>
    <row r="2987" spans="7:16" x14ac:dyDescent="0.25">
      <c r="G2987" s="28"/>
      <c r="P2987" s="25"/>
    </row>
    <row r="2988" spans="7:16" x14ac:dyDescent="0.25">
      <c r="G2988" s="28"/>
      <c r="P2988" s="25"/>
    </row>
    <row r="2989" spans="7:16" x14ac:dyDescent="0.25">
      <c r="G2989" s="28"/>
      <c r="P2989" s="25"/>
    </row>
    <row r="2990" spans="7:16" x14ac:dyDescent="0.25">
      <c r="G2990" s="28"/>
      <c r="P2990" s="25"/>
    </row>
    <row r="2991" spans="7:16" x14ac:dyDescent="0.25">
      <c r="G2991" s="28"/>
      <c r="P2991" s="25"/>
    </row>
    <row r="2992" spans="7:16" x14ac:dyDescent="0.25">
      <c r="G2992" s="28"/>
      <c r="P2992" s="25"/>
    </row>
    <row r="2993" spans="7:16" x14ac:dyDescent="0.25">
      <c r="G2993" s="28"/>
      <c r="P2993" s="25"/>
    </row>
    <row r="2994" spans="7:16" x14ac:dyDescent="0.25">
      <c r="G2994" s="28"/>
      <c r="P2994" s="25"/>
    </row>
    <row r="2995" spans="7:16" x14ac:dyDescent="0.25">
      <c r="G2995" s="28"/>
      <c r="P2995" s="25"/>
    </row>
    <row r="2996" spans="7:16" x14ac:dyDescent="0.25">
      <c r="G2996" s="28"/>
      <c r="P2996" s="25"/>
    </row>
    <row r="2997" spans="7:16" x14ac:dyDescent="0.25">
      <c r="G2997" s="28"/>
      <c r="P2997" s="25"/>
    </row>
    <row r="2998" spans="7:16" x14ac:dyDescent="0.25">
      <c r="G2998" s="28"/>
      <c r="P2998" s="25"/>
    </row>
    <row r="2999" spans="7:16" x14ac:dyDescent="0.25">
      <c r="G2999" s="28"/>
      <c r="P2999" s="25"/>
    </row>
    <row r="3000" spans="7:16" x14ac:dyDescent="0.25">
      <c r="G3000" s="28"/>
      <c r="P3000" s="25"/>
    </row>
    <row r="3001" spans="7:16" x14ac:dyDescent="0.25">
      <c r="G3001" s="28"/>
      <c r="P3001" s="25"/>
    </row>
    <row r="3002" spans="7:16" x14ac:dyDescent="0.25">
      <c r="G3002" s="28"/>
      <c r="P3002" s="25"/>
    </row>
    <row r="3003" spans="7:16" x14ac:dyDescent="0.25">
      <c r="G3003" s="28"/>
      <c r="P3003" s="25"/>
    </row>
    <row r="3004" spans="7:16" x14ac:dyDescent="0.25">
      <c r="G3004" s="28"/>
      <c r="P3004" s="25"/>
    </row>
    <row r="3005" spans="7:16" x14ac:dyDescent="0.25">
      <c r="G3005" s="28"/>
      <c r="P3005" s="25"/>
    </row>
    <row r="3006" spans="7:16" x14ac:dyDescent="0.25">
      <c r="G3006" s="28"/>
      <c r="P3006" s="25"/>
    </row>
    <row r="3007" spans="7:16" x14ac:dyDescent="0.25">
      <c r="G3007" s="28"/>
      <c r="P3007" s="25"/>
    </row>
    <row r="3008" spans="7:16" x14ac:dyDescent="0.25">
      <c r="G3008" s="28"/>
      <c r="P3008" s="25"/>
    </row>
    <row r="3009" spans="7:16" x14ac:dyDescent="0.25">
      <c r="G3009" s="28"/>
      <c r="P3009" s="25"/>
    </row>
    <row r="3010" spans="7:16" x14ac:dyDescent="0.25">
      <c r="G3010" s="28"/>
      <c r="P3010" s="25"/>
    </row>
    <row r="3011" spans="7:16" x14ac:dyDescent="0.25">
      <c r="G3011" s="28"/>
      <c r="P3011" s="25"/>
    </row>
    <row r="3012" spans="7:16" x14ac:dyDescent="0.25">
      <c r="G3012" s="28"/>
      <c r="P3012" s="25"/>
    </row>
    <row r="3013" spans="7:16" x14ac:dyDescent="0.25">
      <c r="G3013" s="28"/>
      <c r="P3013" s="25"/>
    </row>
    <row r="3014" spans="7:16" x14ac:dyDescent="0.25">
      <c r="G3014" s="28"/>
      <c r="P3014" s="25"/>
    </row>
    <row r="3015" spans="7:16" x14ac:dyDescent="0.25">
      <c r="G3015" s="28"/>
      <c r="P3015" s="25"/>
    </row>
    <row r="3016" spans="7:16" x14ac:dyDescent="0.25">
      <c r="G3016" s="28"/>
      <c r="P3016" s="25"/>
    </row>
    <row r="3017" spans="7:16" x14ac:dyDescent="0.25">
      <c r="G3017" s="28"/>
      <c r="P3017" s="25"/>
    </row>
    <row r="3018" spans="7:16" x14ac:dyDescent="0.25">
      <c r="G3018" s="28"/>
      <c r="P3018" s="25"/>
    </row>
    <row r="3019" spans="7:16" x14ac:dyDescent="0.25">
      <c r="G3019" s="28"/>
      <c r="P3019" s="25"/>
    </row>
    <row r="3020" spans="7:16" x14ac:dyDescent="0.25">
      <c r="G3020" s="28"/>
      <c r="P3020" s="25"/>
    </row>
    <row r="3021" spans="7:16" x14ac:dyDescent="0.25">
      <c r="G3021" s="28"/>
      <c r="P3021" s="25"/>
    </row>
    <row r="3022" spans="7:16" x14ac:dyDescent="0.25">
      <c r="G3022" s="28"/>
      <c r="P3022" s="25"/>
    </row>
    <row r="3023" spans="7:16" x14ac:dyDescent="0.25">
      <c r="G3023" s="28"/>
      <c r="P3023" s="25"/>
    </row>
    <row r="3024" spans="7:16" x14ac:dyDescent="0.25">
      <c r="G3024" s="28"/>
      <c r="P3024" s="25"/>
    </row>
    <row r="3025" spans="7:16" x14ac:dyDescent="0.25">
      <c r="G3025" s="28"/>
      <c r="P3025" s="25"/>
    </row>
    <row r="3026" spans="7:16" x14ac:dyDescent="0.25">
      <c r="G3026" s="28"/>
      <c r="P3026" s="25"/>
    </row>
    <row r="3027" spans="7:16" x14ac:dyDescent="0.25">
      <c r="G3027" s="28"/>
      <c r="P3027" s="25"/>
    </row>
    <row r="3028" spans="7:16" x14ac:dyDescent="0.25">
      <c r="G3028" s="28"/>
      <c r="P3028" s="25"/>
    </row>
    <row r="3029" spans="7:16" x14ac:dyDescent="0.25">
      <c r="G3029" s="28"/>
      <c r="P3029" s="25"/>
    </row>
    <row r="3030" spans="7:16" x14ac:dyDescent="0.25">
      <c r="G3030" s="28"/>
      <c r="P3030" s="25"/>
    </row>
    <row r="3031" spans="7:16" x14ac:dyDescent="0.25">
      <c r="G3031" s="28"/>
      <c r="P3031" s="25"/>
    </row>
    <row r="3032" spans="7:16" x14ac:dyDescent="0.25">
      <c r="G3032" s="28"/>
      <c r="P3032" s="25"/>
    </row>
    <row r="3033" spans="7:16" x14ac:dyDescent="0.25">
      <c r="G3033" s="28"/>
      <c r="P3033" s="25"/>
    </row>
    <row r="3034" spans="7:16" x14ac:dyDescent="0.25">
      <c r="G3034" s="28"/>
      <c r="P3034" s="25"/>
    </row>
    <row r="3035" spans="7:16" x14ac:dyDescent="0.25">
      <c r="G3035" s="28"/>
      <c r="P3035" s="25"/>
    </row>
    <row r="3036" spans="7:16" x14ac:dyDescent="0.25">
      <c r="G3036" s="28"/>
      <c r="P3036" s="25"/>
    </row>
    <row r="3037" spans="7:16" x14ac:dyDescent="0.25">
      <c r="G3037" s="28"/>
      <c r="P3037" s="25"/>
    </row>
    <row r="3038" spans="7:16" x14ac:dyDescent="0.25">
      <c r="G3038" s="28"/>
      <c r="P3038" s="25"/>
    </row>
    <row r="3039" spans="7:16" x14ac:dyDescent="0.25">
      <c r="G3039" s="28"/>
      <c r="P3039" s="25"/>
    </row>
    <row r="3040" spans="7:16" x14ac:dyDescent="0.25">
      <c r="G3040" s="28"/>
      <c r="P3040" s="25"/>
    </row>
    <row r="3041" spans="7:16" x14ac:dyDescent="0.25">
      <c r="G3041" s="28"/>
      <c r="P3041" s="25"/>
    </row>
    <row r="3042" spans="7:16" x14ac:dyDescent="0.25">
      <c r="G3042" s="28"/>
      <c r="P3042" s="25"/>
    </row>
    <row r="3043" spans="7:16" x14ac:dyDescent="0.25">
      <c r="G3043" s="28"/>
      <c r="P3043" s="25"/>
    </row>
    <row r="3044" spans="7:16" x14ac:dyDescent="0.25">
      <c r="G3044" s="28"/>
      <c r="P3044" s="25"/>
    </row>
    <row r="3045" spans="7:16" x14ac:dyDescent="0.25">
      <c r="G3045" s="28"/>
      <c r="P3045" s="25"/>
    </row>
    <row r="3046" spans="7:16" x14ac:dyDescent="0.25">
      <c r="G3046" s="28"/>
      <c r="P3046" s="25"/>
    </row>
    <row r="3047" spans="7:16" x14ac:dyDescent="0.25">
      <c r="G3047" s="28"/>
      <c r="P3047" s="25"/>
    </row>
    <row r="3048" spans="7:16" x14ac:dyDescent="0.25">
      <c r="G3048" s="28"/>
      <c r="P3048" s="25"/>
    </row>
    <row r="3049" spans="7:16" x14ac:dyDescent="0.25">
      <c r="G3049" s="28"/>
      <c r="P3049" s="25"/>
    </row>
    <row r="3050" spans="7:16" x14ac:dyDescent="0.25">
      <c r="G3050" s="28"/>
      <c r="P3050" s="25"/>
    </row>
    <row r="3051" spans="7:16" x14ac:dyDescent="0.25">
      <c r="G3051" s="28"/>
      <c r="P3051" s="25"/>
    </row>
    <row r="3052" spans="7:16" x14ac:dyDescent="0.25">
      <c r="G3052" s="28"/>
      <c r="P3052" s="25"/>
    </row>
    <row r="3053" spans="7:16" x14ac:dyDescent="0.25">
      <c r="G3053" s="28"/>
      <c r="P3053" s="25"/>
    </row>
    <row r="3054" spans="7:16" x14ac:dyDescent="0.25">
      <c r="G3054" s="28"/>
      <c r="P3054" s="25"/>
    </row>
    <row r="3055" spans="7:16" x14ac:dyDescent="0.25">
      <c r="G3055" s="28"/>
      <c r="P3055" s="25"/>
    </row>
    <row r="3056" spans="7:16" x14ac:dyDescent="0.25">
      <c r="G3056" s="28"/>
      <c r="P3056" s="25"/>
    </row>
    <row r="3057" spans="7:16" x14ac:dyDescent="0.25">
      <c r="G3057" s="28"/>
      <c r="P3057" s="25"/>
    </row>
    <row r="3058" spans="7:16" x14ac:dyDescent="0.25">
      <c r="G3058" s="28"/>
      <c r="P3058" s="25"/>
    </row>
    <row r="3059" spans="7:16" x14ac:dyDescent="0.25">
      <c r="G3059" s="28"/>
      <c r="P3059" s="25"/>
    </row>
    <row r="3060" spans="7:16" x14ac:dyDescent="0.25">
      <c r="G3060" s="28"/>
      <c r="P3060" s="25"/>
    </row>
    <row r="3061" spans="7:16" x14ac:dyDescent="0.25">
      <c r="G3061" s="28"/>
      <c r="P3061" s="25"/>
    </row>
    <row r="3062" spans="7:16" x14ac:dyDescent="0.25">
      <c r="G3062" s="28"/>
      <c r="P3062" s="25"/>
    </row>
    <row r="3063" spans="7:16" x14ac:dyDescent="0.25">
      <c r="G3063" s="28"/>
      <c r="P3063" s="25"/>
    </row>
    <row r="3064" spans="7:16" x14ac:dyDescent="0.25">
      <c r="G3064" s="28"/>
      <c r="P3064" s="25"/>
    </row>
    <row r="3065" spans="7:16" x14ac:dyDescent="0.25">
      <c r="G3065" s="28"/>
      <c r="P3065" s="25"/>
    </row>
    <row r="3066" spans="7:16" x14ac:dyDescent="0.25">
      <c r="G3066" s="28"/>
      <c r="P3066" s="25"/>
    </row>
    <row r="3067" spans="7:16" x14ac:dyDescent="0.25">
      <c r="G3067" s="28"/>
      <c r="P3067" s="25"/>
    </row>
    <row r="3068" spans="7:16" x14ac:dyDescent="0.25">
      <c r="G3068" s="28"/>
      <c r="P3068" s="25"/>
    </row>
    <row r="3069" spans="7:16" x14ac:dyDescent="0.25">
      <c r="G3069" s="28"/>
      <c r="P3069" s="25"/>
    </row>
    <row r="3070" spans="7:16" x14ac:dyDescent="0.25">
      <c r="G3070" s="28"/>
      <c r="P3070" s="25"/>
    </row>
    <row r="3071" spans="7:16" x14ac:dyDescent="0.25">
      <c r="G3071" s="28"/>
      <c r="P3071" s="25"/>
    </row>
    <row r="3072" spans="7:16" x14ac:dyDescent="0.25">
      <c r="G3072" s="28"/>
      <c r="P3072" s="25"/>
    </row>
    <row r="3073" spans="7:16" x14ac:dyDescent="0.25">
      <c r="G3073" s="28"/>
      <c r="P3073" s="25"/>
    </row>
    <row r="3074" spans="7:16" x14ac:dyDescent="0.25">
      <c r="G3074" s="28"/>
      <c r="P3074" s="25"/>
    </row>
    <row r="3075" spans="7:16" x14ac:dyDescent="0.25">
      <c r="G3075" s="28"/>
      <c r="P3075" s="25"/>
    </row>
    <row r="3076" spans="7:16" x14ac:dyDescent="0.25">
      <c r="G3076" s="28"/>
      <c r="P3076" s="25"/>
    </row>
    <row r="3077" spans="7:16" x14ac:dyDescent="0.25">
      <c r="G3077" s="28"/>
      <c r="P3077" s="25"/>
    </row>
    <row r="3078" spans="7:16" x14ac:dyDescent="0.25">
      <c r="G3078" s="28"/>
      <c r="P3078" s="25"/>
    </row>
    <row r="3079" spans="7:16" x14ac:dyDescent="0.25">
      <c r="G3079" s="28"/>
      <c r="P3079" s="25"/>
    </row>
    <row r="3080" spans="7:16" x14ac:dyDescent="0.25">
      <c r="G3080" s="28"/>
      <c r="P3080" s="25"/>
    </row>
    <row r="3081" spans="7:16" x14ac:dyDescent="0.25">
      <c r="G3081" s="28"/>
      <c r="P3081" s="25"/>
    </row>
    <row r="3082" spans="7:16" x14ac:dyDescent="0.25">
      <c r="G3082" s="28"/>
      <c r="P3082" s="25"/>
    </row>
    <row r="3083" spans="7:16" x14ac:dyDescent="0.25">
      <c r="G3083" s="28"/>
      <c r="P3083" s="25"/>
    </row>
    <row r="3084" spans="7:16" x14ac:dyDescent="0.25">
      <c r="G3084" s="28"/>
      <c r="P3084" s="25"/>
    </row>
    <row r="3085" spans="7:16" x14ac:dyDescent="0.25">
      <c r="G3085" s="28"/>
      <c r="P3085" s="25"/>
    </row>
    <row r="3086" spans="7:16" x14ac:dyDescent="0.25">
      <c r="G3086" s="28"/>
      <c r="P3086" s="25"/>
    </row>
    <row r="3087" spans="7:16" x14ac:dyDescent="0.25">
      <c r="G3087" s="28"/>
      <c r="P3087" s="25"/>
    </row>
    <row r="3088" spans="7:16" x14ac:dyDescent="0.25">
      <c r="G3088" s="28"/>
      <c r="P3088" s="25"/>
    </row>
    <row r="3089" spans="7:16" x14ac:dyDescent="0.25">
      <c r="G3089" s="28"/>
      <c r="P3089" s="25"/>
    </row>
    <row r="3090" spans="7:16" x14ac:dyDescent="0.25">
      <c r="G3090" s="28"/>
      <c r="P3090" s="25"/>
    </row>
    <row r="3091" spans="7:16" x14ac:dyDescent="0.25">
      <c r="G3091" s="28"/>
      <c r="P3091" s="25"/>
    </row>
    <row r="3092" spans="7:16" x14ac:dyDescent="0.25">
      <c r="G3092" s="28"/>
      <c r="P3092" s="25"/>
    </row>
    <row r="3093" spans="7:16" x14ac:dyDescent="0.25">
      <c r="G3093" s="28"/>
      <c r="P3093" s="25"/>
    </row>
    <row r="3094" spans="7:16" x14ac:dyDescent="0.25">
      <c r="G3094" s="28"/>
      <c r="P3094" s="25"/>
    </row>
    <row r="3095" spans="7:16" x14ac:dyDescent="0.25">
      <c r="G3095" s="28"/>
      <c r="P3095" s="25"/>
    </row>
    <row r="3096" spans="7:16" x14ac:dyDescent="0.25">
      <c r="G3096" s="28"/>
      <c r="P3096" s="25"/>
    </row>
    <row r="3097" spans="7:16" x14ac:dyDescent="0.25">
      <c r="G3097" s="28"/>
      <c r="P3097" s="25"/>
    </row>
    <row r="3098" spans="7:16" x14ac:dyDescent="0.25">
      <c r="G3098" s="28"/>
      <c r="P3098" s="25"/>
    </row>
    <row r="3099" spans="7:16" x14ac:dyDescent="0.25">
      <c r="G3099" s="28"/>
      <c r="P3099" s="25"/>
    </row>
    <row r="3100" spans="7:16" x14ac:dyDescent="0.25">
      <c r="G3100" s="28"/>
      <c r="P3100" s="25"/>
    </row>
    <row r="3101" spans="7:16" x14ac:dyDescent="0.25">
      <c r="G3101" s="28"/>
      <c r="P3101" s="25"/>
    </row>
    <row r="3102" spans="7:16" x14ac:dyDescent="0.25">
      <c r="G3102" s="28"/>
      <c r="P3102" s="25"/>
    </row>
    <row r="3103" spans="7:16" x14ac:dyDescent="0.25">
      <c r="G3103" s="28"/>
      <c r="P3103" s="25"/>
    </row>
    <row r="3104" spans="7:16" x14ac:dyDescent="0.25">
      <c r="G3104" s="28"/>
      <c r="P3104" s="25"/>
    </row>
    <row r="3105" spans="7:16" x14ac:dyDescent="0.25">
      <c r="G3105" s="28"/>
      <c r="P3105" s="25"/>
    </row>
    <row r="3106" spans="7:16" x14ac:dyDescent="0.25">
      <c r="G3106" s="28"/>
      <c r="P3106" s="25"/>
    </row>
    <row r="3107" spans="7:16" x14ac:dyDescent="0.25">
      <c r="G3107" s="28"/>
      <c r="P3107" s="25"/>
    </row>
    <row r="3108" spans="7:16" x14ac:dyDescent="0.25">
      <c r="G3108" s="28"/>
      <c r="P3108" s="25"/>
    </row>
    <row r="3109" spans="7:16" x14ac:dyDescent="0.25">
      <c r="G3109" s="28"/>
      <c r="P3109" s="25"/>
    </row>
    <row r="3110" spans="7:16" x14ac:dyDescent="0.25">
      <c r="G3110" s="28"/>
      <c r="P3110" s="25"/>
    </row>
    <row r="3111" spans="7:16" x14ac:dyDescent="0.25">
      <c r="G3111" s="28"/>
      <c r="P3111" s="25"/>
    </row>
    <row r="3112" spans="7:16" x14ac:dyDescent="0.25">
      <c r="G3112" s="28"/>
      <c r="P3112" s="25"/>
    </row>
    <row r="3113" spans="7:16" x14ac:dyDescent="0.25">
      <c r="G3113" s="28"/>
      <c r="P3113" s="25"/>
    </row>
    <row r="3114" spans="7:16" x14ac:dyDescent="0.25">
      <c r="G3114" s="28"/>
      <c r="P3114" s="25"/>
    </row>
    <row r="3115" spans="7:16" x14ac:dyDescent="0.25">
      <c r="G3115" s="28"/>
      <c r="P3115" s="25"/>
    </row>
    <row r="3116" spans="7:16" x14ac:dyDescent="0.25">
      <c r="G3116" s="28"/>
      <c r="P3116" s="25"/>
    </row>
    <row r="3117" spans="7:16" x14ac:dyDescent="0.25">
      <c r="G3117" s="28"/>
      <c r="P3117" s="25"/>
    </row>
    <row r="3118" spans="7:16" x14ac:dyDescent="0.25">
      <c r="G3118" s="28"/>
      <c r="P3118" s="25"/>
    </row>
    <row r="3119" spans="7:16" x14ac:dyDescent="0.25">
      <c r="G3119" s="28"/>
      <c r="P3119" s="25"/>
    </row>
    <row r="3120" spans="7:16" x14ac:dyDescent="0.25">
      <c r="G3120" s="28"/>
      <c r="P3120" s="25"/>
    </row>
    <row r="3121" spans="7:16" x14ac:dyDescent="0.25">
      <c r="G3121" s="28"/>
      <c r="P3121" s="25"/>
    </row>
    <row r="3122" spans="7:16" x14ac:dyDescent="0.25">
      <c r="G3122" s="28"/>
      <c r="P3122" s="25"/>
    </row>
    <row r="3123" spans="7:16" x14ac:dyDescent="0.25">
      <c r="G3123" s="28"/>
      <c r="P3123" s="25"/>
    </row>
    <row r="3124" spans="7:16" x14ac:dyDescent="0.25">
      <c r="G3124" s="28"/>
      <c r="P3124" s="25"/>
    </row>
    <row r="3125" spans="7:16" x14ac:dyDescent="0.25">
      <c r="G3125" s="28"/>
      <c r="P3125" s="25"/>
    </row>
    <row r="3126" spans="7:16" x14ac:dyDescent="0.25">
      <c r="G3126" s="28"/>
      <c r="P3126" s="25"/>
    </row>
    <row r="3127" spans="7:16" x14ac:dyDescent="0.25">
      <c r="G3127" s="28"/>
      <c r="P3127" s="25"/>
    </row>
    <row r="3128" spans="7:16" x14ac:dyDescent="0.25">
      <c r="G3128" s="28"/>
      <c r="P3128" s="25"/>
    </row>
    <row r="3129" spans="7:16" x14ac:dyDescent="0.25">
      <c r="G3129" s="28"/>
      <c r="P3129" s="25"/>
    </row>
    <row r="3130" spans="7:16" x14ac:dyDescent="0.25">
      <c r="G3130" s="28"/>
      <c r="P3130" s="25"/>
    </row>
    <row r="3131" spans="7:16" x14ac:dyDescent="0.25">
      <c r="G3131" s="28"/>
      <c r="P3131" s="25"/>
    </row>
    <row r="3132" spans="7:16" x14ac:dyDescent="0.25">
      <c r="G3132" s="28"/>
      <c r="P3132" s="25"/>
    </row>
    <row r="3133" spans="7:16" x14ac:dyDescent="0.25">
      <c r="G3133" s="28"/>
      <c r="P3133" s="25"/>
    </row>
    <row r="3134" spans="7:16" x14ac:dyDescent="0.25">
      <c r="G3134" s="28"/>
      <c r="P3134" s="25"/>
    </row>
    <row r="3135" spans="7:16" x14ac:dyDescent="0.25">
      <c r="G3135" s="28"/>
      <c r="P3135" s="25"/>
    </row>
    <row r="3136" spans="7:16" x14ac:dyDescent="0.25">
      <c r="G3136" s="28"/>
      <c r="P3136" s="25"/>
    </row>
    <row r="3137" spans="7:16" x14ac:dyDescent="0.25">
      <c r="G3137" s="28"/>
      <c r="P3137" s="25"/>
    </row>
    <row r="3138" spans="7:16" x14ac:dyDescent="0.25">
      <c r="G3138" s="28"/>
      <c r="P3138" s="25"/>
    </row>
    <row r="3139" spans="7:16" x14ac:dyDescent="0.25">
      <c r="G3139" s="28"/>
      <c r="P3139" s="25"/>
    </row>
    <row r="3140" spans="7:16" x14ac:dyDescent="0.25">
      <c r="G3140" s="28"/>
      <c r="P3140" s="25"/>
    </row>
    <row r="3141" spans="7:16" x14ac:dyDescent="0.25">
      <c r="G3141" s="28"/>
      <c r="P3141" s="25"/>
    </row>
    <row r="3142" spans="7:16" x14ac:dyDescent="0.25">
      <c r="G3142" s="28"/>
      <c r="P3142" s="25"/>
    </row>
    <row r="3143" spans="7:16" x14ac:dyDescent="0.25">
      <c r="G3143" s="28"/>
      <c r="P3143" s="25"/>
    </row>
    <row r="3144" spans="7:16" x14ac:dyDescent="0.25">
      <c r="G3144" s="28"/>
      <c r="P3144" s="25"/>
    </row>
    <row r="3145" spans="7:16" x14ac:dyDescent="0.25">
      <c r="G3145" s="28"/>
      <c r="P3145" s="25"/>
    </row>
    <row r="3146" spans="7:16" x14ac:dyDescent="0.25">
      <c r="G3146" s="28"/>
      <c r="P3146" s="25"/>
    </row>
    <row r="3147" spans="7:16" x14ac:dyDescent="0.25">
      <c r="G3147" s="28"/>
      <c r="P3147" s="25"/>
    </row>
    <row r="3148" spans="7:16" x14ac:dyDescent="0.25">
      <c r="G3148" s="28"/>
      <c r="P3148" s="25"/>
    </row>
    <row r="3149" spans="7:16" x14ac:dyDescent="0.25">
      <c r="G3149" s="28"/>
      <c r="P3149" s="25"/>
    </row>
    <row r="3150" spans="7:16" x14ac:dyDescent="0.25">
      <c r="G3150" s="28"/>
      <c r="P3150" s="25"/>
    </row>
    <row r="3151" spans="7:16" x14ac:dyDescent="0.25">
      <c r="G3151" s="28"/>
      <c r="P3151" s="25"/>
    </row>
    <row r="3152" spans="7:16" x14ac:dyDescent="0.25">
      <c r="G3152" s="28"/>
      <c r="P3152" s="25"/>
    </row>
    <row r="3153" spans="7:16" x14ac:dyDescent="0.25">
      <c r="G3153" s="28"/>
      <c r="P3153" s="25"/>
    </row>
    <row r="3154" spans="7:16" x14ac:dyDescent="0.25">
      <c r="G3154" s="28"/>
      <c r="P3154" s="25"/>
    </row>
    <row r="3155" spans="7:16" x14ac:dyDescent="0.25">
      <c r="G3155" s="28"/>
      <c r="P3155" s="25"/>
    </row>
    <row r="3156" spans="7:16" x14ac:dyDescent="0.25">
      <c r="G3156" s="28"/>
      <c r="P3156" s="25"/>
    </row>
    <row r="3157" spans="7:16" x14ac:dyDescent="0.25">
      <c r="G3157" s="28"/>
      <c r="P3157" s="25"/>
    </row>
    <row r="3158" spans="7:16" x14ac:dyDescent="0.25">
      <c r="G3158" s="28"/>
      <c r="P3158" s="25"/>
    </row>
    <row r="3159" spans="7:16" x14ac:dyDescent="0.25">
      <c r="G3159" s="28"/>
      <c r="P3159" s="25"/>
    </row>
    <row r="3160" spans="7:16" x14ac:dyDescent="0.25">
      <c r="G3160" s="28"/>
      <c r="P3160" s="25"/>
    </row>
    <row r="3161" spans="7:16" x14ac:dyDescent="0.25">
      <c r="G3161" s="28"/>
      <c r="P3161" s="25"/>
    </row>
    <row r="3162" spans="7:16" x14ac:dyDescent="0.25">
      <c r="G3162" s="28"/>
      <c r="P3162" s="25"/>
    </row>
    <row r="3163" spans="7:16" x14ac:dyDescent="0.25">
      <c r="G3163" s="28"/>
      <c r="P3163" s="25"/>
    </row>
    <row r="3164" spans="7:16" x14ac:dyDescent="0.25">
      <c r="G3164" s="28"/>
      <c r="P3164" s="25"/>
    </row>
    <row r="3165" spans="7:16" x14ac:dyDescent="0.25">
      <c r="G3165" s="28"/>
      <c r="P3165" s="25"/>
    </row>
    <row r="3166" spans="7:16" x14ac:dyDescent="0.25">
      <c r="G3166" s="28"/>
      <c r="P3166" s="25"/>
    </row>
    <row r="3167" spans="7:16" x14ac:dyDescent="0.25">
      <c r="G3167" s="28"/>
      <c r="P3167" s="25"/>
    </row>
    <row r="3168" spans="7:16" x14ac:dyDescent="0.25">
      <c r="G3168" s="28"/>
      <c r="P3168" s="25"/>
    </row>
    <row r="3169" spans="7:16" x14ac:dyDescent="0.25">
      <c r="G3169" s="28"/>
      <c r="P3169" s="25"/>
    </row>
    <row r="3170" spans="7:16" x14ac:dyDescent="0.25">
      <c r="G3170" s="28"/>
      <c r="P3170" s="25"/>
    </row>
    <row r="3171" spans="7:16" x14ac:dyDescent="0.25">
      <c r="G3171" s="28"/>
      <c r="P3171" s="25"/>
    </row>
    <row r="3172" spans="7:16" x14ac:dyDescent="0.25">
      <c r="G3172" s="28"/>
      <c r="P3172" s="25"/>
    </row>
    <row r="3173" spans="7:16" x14ac:dyDescent="0.25">
      <c r="G3173" s="28"/>
      <c r="P3173" s="25"/>
    </row>
    <row r="3174" spans="7:16" x14ac:dyDescent="0.25">
      <c r="G3174" s="28"/>
      <c r="P3174" s="25"/>
    </row>
    <row r="3175" spans="7:16" x14ac:dyDescent="0.25">
      <c r="G3175" s="28"/>
      <c r="P3175" s="25"/>
    </row>
    <row r="3176" spans="7:16" x14ac:dyDescent="0.25">
      <c r="G3176" s="28"/>
      <c r="P3176" s="25"/>
    </row>
    <row r="3177" spans="7:16" x14ac:dyDescent="0.25">
      <c r="G3177" s="28"/>
      <c r="P3177" s="25"/>
    </row>
    <row r="3178" spans="7:16" x14ac:dyDescent="0.25">
      <c r="G3178" s="28"/>
      <c r="P3178" s="25"/>
    </row>
    <row r="3179" spans="7:16" x14ac:dyDescent="0.25">
      <c r="G3179" s="28"/>
      <c r="P3179" s="25"/>
    </row>
    <row r="3180" spans="7:16" x14ac:dyDescent="0.25">
      <c r="G3180" s="28"/>
      <c r="P3180" s="25"/>
    </row>
    <row r="3181" spans="7:16" x14ac:dyDescent="0.25">
      <c r="G3181" s="28"/>
      <c r="P3181" s="25"/>
    </row>
    <row r="3182" spans="7:16" x14ac:dyDescent="0.25">
      <c r="G3182" s="28"/>
      <c r="P3182" s="25"/>
    </row>
    <row r="3183" spans="7:16" x14ac:dyDescent="0.25">
      <c r="G3183" s="28"/>
      <c r="P3183" s="25"/>
    </row>
    <row r="3184" spans="7:16" x14ac:dyDescent="0.25">
      <c r="G3184" s="28"/>
      <c r="P3184" s="25"/>
    </row>
    <row r="3185" spans="7:16" x14ac:dyDescent="0.25">
      <c r="G3185" s="28"/>
      <c r="P3185" s="25"/>
    </row>
    <row r="3186" spans="7:16" x14ac:dyDescent="0.25">
      <c r="G3186" s="28"/>
      <c r="P3186" s="25"/>
    </row>
    <row r="3187" spans="7:16" x14ac:dyDescent="0.25">
      <c r="G3187" s="28"/>
      <c r="P3187" s="25"/>
    </row>
    <row r="3188" spans="7:16" x14ac:dyDescent="0.25">
      <c r="G3188" s="28"/>
      <c r="P3188" s="25"/>
    </row>
    <row r="3189" spans="7:16" x14ac:dyDescent="0.25">
      <c r="G3189" s="28"/>
      <c r="P3189" s="25"/>
    </row>
    <row r="3190" spans="7:16" x14ac:dyDescent="0.25">
      <c r="G3190" s="28"/>
      <c r="P3190" s="25"/>
    </row>
    <row r="3191" spans="7:16" x14ac:dyDescent="0.25">
      <c r="G3191" s="28"/>
      <c r="P3191" s="25"/>
    </row>
    <row r="3192" spans="7:16" x14ac:dyDescent="0.25">
      <c r="G3192" s="28"/>
      <c r="P3192" s="25"/>
    </row>
    <row r="3193" spans="7:16" x14ac:dyDescent="0.25">
      <c r="G3193" s="28"/>
      <c r="P3193" s="25"/>
    </row>
    <row r="3194" spans="7:16" x14ac:dyDescent="0.25">
      <c r="G3194" s="28"/>
      <c r="P3194" s="25"/>
    </row>
    <row r="3195" spans="7:16" x14ac:dyDescent="0.25">
      <c r="G3195" s="28"/>
      <c r="P3195" s="25"/>
    </row>
    <row r="3196" spans="7:16" x14ac:dyDescent="0.25">
      <c r="G3196" s="28"/>
      <c r="P3196" s="25"/>
    </row>
    <row r="3197" spans="7:16" x14ac:dyDescent="0.25">
      <c r="G3197" s="28"/>
      <c r="P3197" s="25"/>
    </row>
    <row r="3198" spans="7:16" x14ac:dyDescent="0.25">
      <c r="G3198" s="28"/>
      <c r="P3198" s="25"/>
    </row>
    <row r="3199" spans="7:16" x14ac:dyDescent="0.25">
      <c r="G3199" s="28"/>
      <c r="P3199" s="25"/>
    </row>
    <row r="3200" spans="7:16" x14ac:dyDescent="0.25">
      <c r="G3200" s="28"/>
      <c r="P3200" s="25"/>
    </row>
    <row r="3201" spans="7:16" x14ac:dyDescent="0.25">
      <c r="G3201" s="28"/>
      <c r="P3201" s="25"/>
    </row>
    <row r="3202" spans="7:16" x14ac:dyDescent="0.25">
      <c r="G3202" s="28"/>
      <c r="P3202" s="25"/>
    </row>
    <row r="3203" spans="7:16" x14ac:dyDescent="0.25">
      <c r="G3203" s="28"/>
      <c r="P3203" s="25"/>
    </row>
    <row r="3204" spans="7:16" x14ac:dyDescent="0.25">
      <c r="G3204" s="28"/>
      <c r="P3204" s="25"/>
    </row>
    <row r="3205" spans="7:16" x14ac:dyDescent="0.25">
      <c r="G3205" s="28"/>
      <c r="P3205" s="25"/>
    </row>
    <row r="3206" spans="7:16" x14ac:dyDescent="0.25">
      <c r="G3206" s="28"/>
      <c r="P3206" s="25"/>
    </row>
    <row r="3207" spans="7:16" x14ac:dyDescent="0.25">
      <c r="G3207" s="28"/>
      <c r="P3207" s="25"/>
    </row>
    <row r="3208" spans="7:16" x14ac:dyDescent="0.25">
      <c r="G3208" s="28"/>
      <c r="P3208" s="25"/>
    </row>
    <row r="3209" spans="7:16" x14ac:dyDescent="0.25">
      <c r="G3209" s="28"/>
      <c r="P3209" s="25"/>
    </row>
    <row r="3210" spans="7:16" x14ac:dyDescent="0.25">
      <c r="G3210" s="28"/>
      <c r="P3210" s="25"/>
    </row>
    <row r="3211" spans="7:16" x14ac:dyDescent="0.25">
      <c r="G3211" s="28"/>
      <c r="P3211" s="25"/>
    </row>
    <row r="3212" spans="7:16" x14ac:dyDescent="0.25">
      <c r="G3212" s="28"/>
      <c r="P3212" s="25"/>
    </row>
    <row r="3213" spans="7:16" x14ac:dyDescent="0.25">
      <c r="G3213" s="28"/>
      <c r="P3213" s="25"/>
    </row>
    <row r="3214" spans="7:16" x14ac:dyDescent="0.25">
      <c r="G3214" s="28"/>
      <c r="P3214" s="25"/>
    </row>
    <row r="3215" spans="7:16" x14ac:dyDescent="0.25">
      <c r="G3215" s="28"/>
      <c r="P3215" s="25"/>
    </row>
    <row r="3216" spans="7:16" x14ac:dyDescent="0.25">
      <c r="G3216" s="28"/>
      <c r="P3216" s="25"/>
    </row>
    <row r="3217" spans="7:16" x14ac:dyDescent="0.25">
      <c r="G3217" s="28"/>
      <c r="P3217" s="25"/>
    </row>
    <row r="3218" spans="7:16" x14ac:dyDescent="0.25">
      <c r="G3218" s="28"/>
      <c r="P3218" s="25"/>
    </row>
    <row r="3219" spans="7:16" x14ac:dyDescent="0.25">
      <c r="G3219" s="28"/>
      <c r="P3219" s="25"/>
    </row>
    <row r="3220" spans="7:16" x14ac:dyDescent="0.25">
      <c r="G3220" s="28"/>
      <c r="P3220" s="25"/>
    </row>
    <row r="3221" spans="7:16" x14ac:dyDescent="0.25">
      <c r="G3221" s="28"/>
      <c r="P3221" s="25"/>
    </row>
    <row r="3222" spans="7:16" x14ac:dyDescent="0.25">
      <c r="G3222" s="28"/>
      <c r="P3222" s="25"/>
    </row>
    <row r="3223" spans="7:16" x14ac:dyDescent="0.25">
      <c r="G3223" s="28"/>
      <c r="P3223" s="25"/>
    </row>
    <row r="3224" spans="7:16" x14ac:dyDescent="0.25">
      <c r="G3224" s="28"/>
      <c r="P3224" s="25"/>
    </row>
    <row r="3225" spans="7:16" x14ac:dyDescent="0.25">
      <c r="G3225" s="28"/>
      <c r="P3225" s="25"/>
    </row>
    <row r="3226" spans="7:16" x14ac:dyDescent="0.25">
      <c r="G3226" s="28"/>
      <c r="P3226" s="25"/>
    </row>
    <row r="3227" spans="7:16" x14ac:dyDescent="0.25">
      <c r="G3227" s="28"/>
      <c r="P3227" s="25"/>
    </row>
    <row r="3228" spans="7:16" x14ac:dyDescent="0.25">
      <c r="G3228" s="28"/>
      <c r="P3228" s="25"/>
    </row>
    <row r="3229" spans="7:16" x14ac:dyDescent="0.25">
      <c r="G3229" s="28"/>
      <c r="P3229" s="25"/>
    </row>
    <row r="3230" spans="7:16" x14ac:dyDescent="0.25">
      <c r="G3230" s="28"/>
      <c r="P3230" s="25"/>
    </row>
    <row r="3231" spans="7:16" x14ac:dyDescent="0.25">
      <c r="G3231" s="28"/>
      <c r="P3231" s="25"/>
    </row>
    <row r="3232" spans="7:16" x14ac:dyDescent="0.25">
      <c r="G3232" s="28"/>
      <c r="P3232" s="25"/>
    </row>
    <row r="3233" spans="7:16" x14ac:dyDescent="0.25">
      <c r="G3233" s="28"/>
      <c r="P3233" s="25"/>
    </row>
    <row r="3234" spans="7:16" x14ac:dyDescent="0.25">
      <c r="G3234" s="28"/>
      <c r="P3234" s="25"/>
    </row>
    <row r="3235" spans="7:16" x14ac:dyDescent="0.25">
      <c r="G3235" s="28"/>
      <c r="P3235" s="25"/>
    </row>
    <row r="3236" spans="7:16" x14ac:dyDescent="0.25">
      <c r="G3236" s="28"/>
      <c r="P3236" s="25"/>
    </row>
    <row r="3237" spans="7:16" x14ac:dyDescent="0.25">
      <c r="G3237" s="28"/>
      <c r="P3237" s="25"/>
    </row>
    <row r="3238" spans="7:16" x14ac:dyDescent="0.25">
      <c r="G3238" s="28"/>
      <c r="P3238" s="25"/>
    </row>
    <row r="3239" spans="7:16" x14ac:dyDescent="0.25">
      <c r="G3239" s="28"/>
      <c r="P3239" s="25"/>
    </row>
    <row r="3240" spans="7:16" x14ac:dyDescent="0.25">
      <c r="G3240" s="28"/>
      <c r="P3240" s="25"/>
    </row>
    <row r="3241" spans="7:16" x14ac:dyDescent="0.25">
      <c r="G3241" s="28"/>
      <c r="P3241" s="25"/>
    </row>
    <row r="3242" spans="7:16" x14ac:dyDescent="0.25">
      <c r="G3242" s="28"/>
      <c r="P3242" s="25"/>
    </row>
    <row r="3243" spans="7:16" x14ac:dyDescent="0.25">
      <c r="G3243" s="28"/>
      <c r="P3243" s="25"/>
    </row>
    <row r="3244" spans="7:16" x14ac:dyDescent="0.25">
      <c r="G3244" s="28"/>
      <c r="P3244" s="25"/>
    </row>
    <row r="3245" spans="7:16" x14ac:dyDescent="0.25">
      <c r="G3245" s="28"/>
      <c r="P3245" s="25"/>
    </row>
    <row r="3246" spans="7:16" x14ac:dyDescent="0.25">
      <c r="G3246" s="28"/>
      <c r="P3246" s="25"/>
    </row>
    <row r="3247" spans="7:16" x14ac:dyDescent="0.25">
      <c r="G3247" s="28"/>
      <c r="P3247" s="25"/>
    </row>
    <row r="3248" spans="7:16" x14ac:dyDescent="0.25">
      <c r="G3248" s="28"/>
      <c r="P3248" s="25"/>
    </row>
    <row r="3249" spans="7:16" x14ac:dyDescent="0.25">
      <c r="G3249" s="28"/>
      <c r="P3249" s="25"/>
    </row>
    <row r="3250" spans="7:16" x14ac:dyDescent="0.25">
      <c r="G3250" s="28"/>
      <c r="P3250" s="25"/>
    </row>
    <row r="3251" spans="7:16" x14ac:dyDescent="0.25">
      <c r="G3251" s="28"/>
      <c r="P3251" s="25"/>
    </row>
    <row r="3252" spans="7:16" x14ac:dyDescent="0.25">
      <c r="G3252" s="28"/>
      <c r="P3252" s="25"/>
    </row>
    <row r="3253" spans="7:16" x14ac:dyDescent="0.25">
      <c r="G3253" s="28"/>
      <c r="P3253" s="25"/>
    </row>
    <row r="3254" spans="7:16" x14ac:dyDescent="0.25">
      <c r="G3254" s="28"/>
      <c r="P3254" s="25"/>
    </row>
    <row r="3255" spans="7:16" x14ac:dyDescent="0.25">
      <c r="G3255" s="28"/>
      <c r="P3255" s="25"/>
    </row>
    <row r="3256" spans="7:16" x14ac:dyDescent="0.25">
      <c r="G3256" s="28"/>
      <c r="P3256" s="25"/>
    </row>
    <row r="3257" spans="7:16" x14ac:dyDescent="0.25">
      <c r="G3257" s="28"/>
      <c r="P3257" s="25"/>
    </row>
    <row r="3258" spans="7:16" x14ac:dyDescent="0.25">
      <c r="G3258" s="28"/>
      <c r="P3258" s="25"/>
    </row>
    <row r="3259" spans="7:16" x14ac:dyDescent="0.25">
      <c r="G3259" s="28"/>
      <c r="P3259" s="25"/>
    </row>
    <row r="3260" spans="7:16" x14ac:dyDescent="0.25">
      <c r="G3260" s="28"/>
      <c r="P3260" s="25"/>
    </row>
    <row r="3261" spans="7:16" x14ac:dyDescent="0.25">
      <c r="G3261" s="28"/>
      <c r="P3261" s="25"/>
    </row>
    <row r="3262" spans="7:16" x14ac:dyDescent="0.25">
      <c r="G3262" s="28"/>
      <c r="P3262" s="25"/>
    </row>
    <row r="3263" spans="7:16" x14ac:dyDescent="0.25">
      <c r="G3263" s="28"/>
      <c r="P3263" s="25"/>
    </row>
    <row r="3264" spans="7:16" x14ac:dyDescent="0.25">
      <c r="G3264" s="28"/>
      <c r="P3264" s="25"/>
    </row>
    <row r="3265" spans="7:16" x14ac:dyDescent="0.25">
      <c r="G3265" s="28"/>
      <c r="P3265" s="25"/>
    </row>
    <row r="3266" spans="7:16" x14ac:dyDescent="0.25">
      <c r="G3266" s="28"/>
      <c r="P3266" s="25"/>
    </row>
    <row r="3267" spans="7:16" x14ac:dyDescent="0.25">
      <c r="G3267" s="28"/>
      <c r="P3267" s="25"/>
    </row>
    <row r="3268" spans="7:16" x14ac:dyDescent="0.25">
      <c r="G3268" s="28"/>
      <c r="P3268" s="25"/>
    </row>
    <row r="3269" spans="7:16" x14ac:dyDescent="0.25">
      <c r="G3269" s="28"/>
      <c r="P3269" s="25"/>
    </row>
    <row r="3270" spans="7:16" x14ac:dyDescent="0.25">
      <c r="G3270" s="28"/>
      <c r="P3270" s="25"/>
    </row>
    <row r="3271" spans="7:16" x14ac:dyDescent="0.25">
      <c r="G3271" s="28"/>
      <c r="P3271" s="25"/>
    </row>
    <row r="3272" spans="7:16" x14ac:dyDescent="0.25">
      <c r="G3272" s="28"/>
      <c r="P3272" s="25"/>
    </row>
    <row r="3273" spans="7:16" x14ac:dyDescent="0.25">
      <c r="G3273" s="28"/>
      <c r="P3273" s="25"/>
    </row>
    <row r="3274" spans="7:16" x14ac:dyDescent="0.25">
      <c r="G3274" s="28"/>
      <c r="P3274" s="25"/>
    </row>
    <row r="3275" spans="7:16" x14ac:dyDescent="0.25">
      <c r="G3275" s="28"/>
      <c r="P3275" s="25"/>
    </row>
    <row r="3276" spans="7:16" x14ac:dyDescent="0.25">
      <c r="G3276" s="28"/>
      <c r="P3276" s="25"/>
    </row>
    <row r="3277" spans="7:16" x14ac:dyDescent="0.25">
      <c r="G3277" s="28"/>
      <c r="P3277" s="25"/>
    </row>
    <row r="3278" spans="7:16" x14ac:dyDescent="0.25">
      <c r="G3278" s="28"/>
      <c r="P3278" s="25"/>
    </row>
    <row r="3279" spans="7:16" x14ac:dyDescent="0.25">
      <c r="G3279" s="28"/>
      <c r="P3279" s="25"/>
    </row>
    <row r="3280" spans="7:16" x14ac:dyDescent="0.25">
      <c r="G3280" s="28"/>
      <c r="P3280" s="25"/>
    </row>
    <row r="3281" spans="7:16" x14ac:dyDescent="0.25">
      <c r="G3281" s="28"/>
      <c r="P3281" s="25"/>
    </row>
    <row r="3282" spans="7:16" x14ac:dyDescent="0.25">
      <c r="G3282" s="28"/>
      <c r="P3282" s="25"/>
    </row>
    <row r="3283" spans="7:16" x14ac:dyDescent="0.25">
      <c r="G3283" s="28"/>
      <c r="P3283" s="25"/>
    </row>
    <row r="3284" spans="7:16" x14ac:dyDescent="0.25">
      <c r="G3284" s="28"/>
      <c r="P3284" s="25"/>
    </row>
    <row r="3285" spans="7:16" x14ac:dyDescent="0.25">
      <c r="G3285" s="28"/>
      <c r="P3285" s="25"/>
    </row>
    <row r="3286" spans="7:16" x14ac:dyDescent="0.25">
      <c r="G3286" s="28"/>
      <c r="P3286" s="25"/>
    </row>
    <row r="3287" spans="7:16" x14ac:dyDescent="0.25">
      <c r="G3287" s="28"/>
      <c r="P3287" s="25"/>
    </row>
    <row r="3288" spans="7:16" x14ac:dyDescent="0.25">
      <c r="G3288" s="28"/>
      <c r="P3288" s="25"/>
    </row>
    <row r="3289" spans="7:16" x14ac:dyDescent="0.25">
      <c r="G3289" s="28"/>
      <c r="P3289" s="25"/>
    </row>
    <row r="3290" spans="7:16" x14ac:dyDescent="0.25">
      <c r="G3290" s="28"/>
      <c r="P3290" s="25"/>
    </row>
    <row r="3291" spans="7:16" x14ac:dyDescent="0.25">
      <c r="G3291" s="28"/>
      <c r="P3291" s="25"/>
    </row>
    <row r="3292" spans="7:16" x14ac:dyDescent="0.25">
      <c r="G3292" s="28"/>
      <c r="P3292" s="25"/>
    </row>
    <row r="3293" spans="7:16" x14ac:dyDescent="0.25">
      <c r="G3293" s="28"/>
      <c r="P3293" s="25"/>
    </row>
    <row r="3294" spans="7:16" x14ac:dyDescent="0.25">
      <c r="G3294" s="28"/>
      <c r="P3294" s="25"/>
    </row>
    <row r="3295" spans="7:16" x14ac:dyDescent="0.25">
      <c r="G3295" s="28"/>
      <c r="P3295" s="25"/>
    </row>
    <row r="3296" spans="7:16" x14ac:dyDescent="0.25">
      <c r="G3296" s="28"/>
      <c r="P3296" s="25"/>
    </row>
    <row r="3297" spans="7:16" x14ac:dyDescent="0.25">
      <c r="G3297" s="28"/>
      <c r="P3297" s="25"/>
    </row>
    <row r="3298" spans="7:16" x14ac:dyDescent="0.25">
      <c r="G3298" s="28"/>
      <c r="P3298" s="25"/>
    </row>
    <row r="3299" spans="7:16" x14ac:dyDescent="0.25">
      <c r="G3299" s="28"/>
      <c r="P3299" s="25"/>
    </row>
    <row r="3300" spans="7:16" x14ac:dyDescent="0.25">
      <c r="G3300" s="28"/>
      <c r="P3300" s="25"/>
    </row>
    <row r="3301" spans="7:16" x14ac:dyDescent="0.25">
      <c r="G3301" s="28"/>
      <c r="P3301" s="25"/>
    </row>
    <row r="3302" spans="7:16" x14ac:dyDescent="0.25">
      <c r="G3302" s="28"/>
      <c r="P3302" s="25"/>
    </row>
    <row r="3303" spans="7:16" x14ac:dyDescent="0.25">
      <c r="G3303" s="28"/>
      <c r="P3303" s="25"/>
    </row>
    <row r="3304" spans="7:16" x14ac:dyDescent="0.25">
      <c r="G3304" s="28"/>
      <c r="P3304" s="25"/>
    </row>
    <row r="3305" spans="7:16" x14ac:dyDescent="0.25">
      <c r="G3305" s="28"/>
      <c r="P3305" s="25"/>
    </row>
    <row r="3306" spans="7:16" x14ac:dyDescent="0.25">
      <c r="G3306" s="28"/>
      <c r="P3306" s="25"/>
    </row>
    <row r="3307" spans="7:16" x14ac:dyDescent="0.25">
      <c r="G3307" s="28"/>
      <c r="P3307" s="25"/>
    </row>
    <row r="3308" spans="7:16" x14ac:dyDescent="0.25">
      <c r="G3308" s="28"/>
      <c r="P3308" s="25"/>
    </row>
    <row r="3309" spans="7:16" x14ac:dyDescent="0.25">
      <c r="G3309" s="28"/>
      <c r="P3309" s="25"/>
    </row>
    <row r="3310" spans="7:16" x14ac:dyDescent="0.25">
      <c r="G3310" s="28"/>
      <c r="P3310" s="25"/>
    </row>
    <row r="3311" spans="7:16" x14ac:dyDescent="0.25">
      <c r="G3311" s="28"/>
      <c r="P3311" s="25"/>
    </row>
    <row r="3312" spans="7:16" x14ac:dyDescent="0.25">
      <c r="G3312" s="28"/>
      <c r="P3312" s="25"/>
    </row>
    <row r="3313" spans="7:16" x14ac:dyDescent="0.25">
      <c r="G3313" s="28"/>
      <c r="P3313" s="25"/>
    </row>
    <row r="3314" spans="7:16" x14ac:dyDescent="0.25">
      <c r="G3314" s="28"/>
      <c r="P3314" s="25"/>
    </row>
    <row r="3315" spans="7:16" x14ac:dyDescent="0.25">
      <c r="G3315" s="28"/>
      <c r="P3315" s="25"/>
    </row>
    <row r="3316" spans="7:16" x14ac:dyDescent="0.25">
      <c r="G3316" s="28"/>
      <c r="P3316" s="25"/>
    </row>
    <row r="3317" spans="7:16" x14ac:dyDescent="0.25">
      <c r="G3317" s="28"/>
      <c r="P3317" s="25"/>
    </row>
    <row r="3318" spans="7:16" x14ac:dyDescent="0.25">
      <c r="G3318" s="28"/>
      <c r="P3318" s="25"/>
    </row>
    <row r="3319" spans="7:16" x14ac:dyDescent="0.25">
      <c r="G3319" s="28"/>
      <c r="P3319" s="25"/>
    </row>
    <row r="3320" spans="7:16" x14ac:dyDescent="0.25">
      <c r="G3320" s="28"/>
      <c r="P3320" s="25"/>
    </row>
    <row r="3321" spans="7:16" x14ac:dyDescent="0.25">
      <c r="G3321" s="28"/>
      <c r="P3321" s="25"/>
    </row>
    <row r="3322" spans="7:16" x14ac:dyDescent="0.25">
      <c r="G3322" s="28"/>
      <c r="P3322" s="25"/>
    </row>
    <row r="3323" spans="7:16" x14ac:dyDescent="0.25">
      <c r="G3323" s="28"/>
      <c r="P3323" s="25"/>
    </row>
    <row r="3324" spans="7:16" x14ac:dyDescent="0.25">
      <c r="G3324" s="28"/>
      <c r="P3324" s="25"/>
    </row>
    <row r="3325" spans="7:16" x14ac:dyDescent="0.25">
      <c r="G3325" s="28"/>
      <c r="P3325" s="25"/>
    </row>
    <row r="3326" spans="7:16" x14ac:dyDescent="0.25">
      <c r="G3326" s="28"/>
      <c r="P3326" s="25"/>
    </row>
    <row r="3327" spans="7:16" x14ac:dyDescent="0.25">
      <c r="G3327" s="28"/>
      <c r="P3327" s="25"/>
    </row>
    <row r="3328" spans="7:16" x14ac:dyDescent="0.25">
      <c r="G3328" s="28"/>
      <c r="P3328" s="25"/>
    </row>
    <row r="3329" spans="7:16" x14ac:dyDescent="0.25">
      <c r="G3329" s="28"/>
      <c r="P3329" s="25"/>
    </row>
    <row r="3330" spans="7:16" x14ac:dyDescent="0.25">
      <c r="G3330" s="28"/>
      <c r="P3330" s="25"/>
    </row>
    <row r="3331" spans="7:16" x14ac:dyDescent="0.25">
      <c r="G3331" s="28"/>
      <c r="P3331" s="25"/>
    </row>
    <row r="3332" spans="7:16" x14ac:dyDescent="0.25">
      <c r="G3332" s="28"/>
      <c r="P3332" s="25"/>
    </row>
    <row r="3333" spans="7:16" x14ac:dyDescent="0.25">
      <c r="G3333" s="28"/>
      <c r="P3333" s="25"/>
    </row>
    <row r="3334" spans="7:16" x14ac:dyDescent="0.25">
      <c r="G3334" s="28"/>
      <c r="P3334" s="25"/>
    </row>
    <row r="3335" spans="7:16" x14ac:dyDescent="0.25">
      <c r="G3335" s="28"/>
      <c r="P3335" s="25"/>
    </row>
    <row r="3336" spans="7:16" x14ac:dyDescent="0.25">
      <c r="G3336" s="28"/>
      <c r="P3336" s="25"/>
    </row>
    <row r="3337" spans="7:16" x14ac:dyDescent="0.25">
      <c r="G3337" s="28"/>
      <c r="P3337" s="25"/>
    </row>
    <row r="3338" spans="7:16" x14ac:dyDescent="0.25">
      <c r="G3338" s="28"/>
      <c r="P3338" s="25"/>
    </row>
    <row r="3339" spans="7:16" x14ac:dyDescent="0.25">
      <c r="G3339" s="28"/>
      <c r="P3339" s="25"/>
    </row>
    <row r="3340" spans="7:16" x14ac:dyDescent="0.25">
      <c r="G3340" s="28"/>
      <c r="P3340" s="25"/>
    </row>
    <row r="3341" spans="7:16" x14ac:dyDescent="0.25">
      <c r="G3341" s="28"/>
      <c r="P3341" s="25"/>
    </row>
    <row r="3342" spans="7:16" x14ac:dyDescent="0.25">
      <c r="G3342" s="28"/>
      <c r="P3342" s="25"/>
    </row>
    <row r="3343" spans="7:16" x14ac:dyDescent="0.25">
      <c r="G3343" s="28"/>
      <c r="P3343" s="25"/>
    </row>
    <row r="3344" spans="7:16" x14ac:dyDescent="0.25">
      <c r="G3344" s="28"/>
      <c r="P3344" s="25"/>
    </row>
    <row r="3345" spans="7:16" x14ac:dyDescent="0.25">
      <c r="G3345" s="28"/>
      <c r="P3345" s="25"/>
    </row>
    <row r="3346" spans="7:16" x14ac:dyDescent="0.25">
      <c r="G3346" s="28"/>
      <c r="P3346" s="25"/>
    </row>
    <row r="3347" spans="7:16" x14ac:dyDescent="0.25">
      <c r="G3347" s="28"/>
      <c r="P3347" s="25"/>
    </row>
    <row r="3348" spans="7:16" x14ac:dyDescent="0.25">
      <c r="G3348" s="28"/>
      <c r="P3348" s="25"/>
    </row>
    <row r="3349" spans="7:16" x14ac:dyDescent="0.25">
      <c r="G3349" s="28"/>
      <c r="P3349" s="25"/>
    </row>
    <row r="3350" spans="7:16" x14ac:dyDescent="0.25">
      <c r="G3350" s="28"/>
      <c r="P3350" s="25"/>
    </row>
    <row r="3351" spans="7:16" x14ac:dyDescent="0.25">
      <c r="G3351" s="28"/>
      <c r="P3351" s="25"/>
    </row>
    <row r="3352" spans="7:16" x14ac:dyDescent="0.25">
      <c r="G3352" s="28"/>
      <c r="P3352" s="25"/>
    </row>
    <row r="3353" spans="7:16" x14ac:dyDescent="0.25">
      <c r="G3353" s="28"/>
      <c r="P3353" s="25"/>
    </row>
    <row r="3354" spans="7:16" x14ac:dyDescent="0.25">
      <c r="G3354" s="28"/>
      <c r="P3354" s="25"/>
    </row>
    <row r="3355" spans="7:16" x14ac:dyDescent="0.25">
      <c r="G3355" s="28"/>
      <c r="P3355" s="25"/>
    </row>
    <row r="3356" spans="7:16" x14ac:dyDescent="0.25">
      <c r="G3356" s="28"/>
      <c r="P3356" s="25"/>
    </row>
    <row r="3357" spans="7:16" x14ac:dyDescent="0.25">
      <c r="G3357" s="28"/>
      <c r="P3357" s="25"/>
    </row>
    <row r="3358" spans="7:16" x14ac:dyDescent="0.25">
      <c r="G3358" s="28"/>
      <c r="P3358" s="25"/>
    </row>
    <row r="3359" spans="7:16" x14ac:dyDescent="0.25">
      <c r="G3359" s="28"/>
      <c r="P3359" s="25"/>
    </row>
    <row r="3360" spans="7:16" x14ac:dyDescent="0.25">
      <c r="G3360" s="28"/>
      <c r="P3360" s="25"/>
    </row>
    <row r="3361" spans="7:16" x14ac:dyDescent="0.25">
      <c r="G3361" s="28"/>
      <c r="P3361" s="25"/>
    </row>
    <row r="3362" spans="7:16" x14ac:dyDescent="0.25">
      <c r="G3362" s="28"/>
      <c r="P3362" s="25"/>
    </row>
    <row r="3363" spans="7:16" x14ac:dyDescent="0.25">
      <c r="G3363" s="28"/>
      <c r="P3363" s="25"/>
    </row>
    <row r="3364" spans="7:16" x14ac:dyDescent="0.25">
      <c r="G3364" s="28"/>
      <c r="P3364" s="25"/>
    </row>
    <row r="3365" spans="7:16" x14ac:dyDescent="0.25">
      <c r="G3365" s="28"/>
      <c r="P3365" s="25"/>
    </row>
    <row r="3366" spans="7:16" x14ac:dyDescent="0.25">
      <c r="G3366" s="28"/>
      <c r="P3366" s="25"/>
    </row>
    <row r="3367" spans="7:16" x14ac:dyDescent="0.25">
      <c r="G3367" s="28"/>
      <c r="P3367" s="25"/>
    </row>
    <row r="3368" spans="7:16" x14ac:dyDescent="0.25">
      <c r="G3368" s="28"/>
      <c r="P3368" s="25"/>
    </row>
    <row r="3369" spans="7:16" x14ac:dyDescent="0.25">
      <c r="G3369" s="28"/>
      <c r="P3369" s="25"/>
    </row>
    <row r="3370" spans="7:16" x14ac:dyDescent="0.25">
      <c r="G3370" s="28"/>
      <c r="P3370" s="25"/>
    </row>
    <row r="3371" spans="7:16" x14ac:dyDescent="0.25">
      <c r="G3371" s="28"/>
      <c r="P3371" s="25"/>
    </row>
    <row r="3372" spans="7:16" x14ac:dyDescent="0.25">
      <c r="G3372" s="28"/>
      <c r="P3372" s="25"/>
    </row>
    <row r="3373" spans="7:16" x14ac:dyDescent="0.25">
      <c r="G3373" s="28"/>
      <c r="P3373" s="25"/>
    </row>
    <row r="3374" spans="7:16" x14ac:dyDescent="0.25">
      <c r="G3374" s="28"/>
      <c r="P3374" s="25"/>
    </row>
    <row r="3375" spans="7:16" x14ac:dyDescent="0.25">
      <c r="G3375" s="28"/>
      <c r="P3375" s="25"/>
    </row>
    <row r="3376" spans="7:16" x14ac:dyDescent="0.25">
      <c r="G3376" s="28"/>
      <c r="P3376" s="25"/>
    </row>
    <row r="3377" spans="7:16" x14ac:dyDescent="0.25">
      <c r="G3377" s="28"/>
      <c r="P3377" s="25"/>
    </row>
    <row r="3378" spans="7:16" x14ac:dyDescent="0.25">
      <c r="G3378" s="28"/>
      <c r="P3378" s="25"/>
    </row>
    <row r="3379" spans="7:16" x14ac:dyDescent="0.25">
      <c r="G3379" s="28"/>
      <c r="P3379" s="25"/>
    </row>
    <row r="3380" spans="7:16" x14ac:dyDescent="0.25">
      <c r="G3380" s="28"/>
      <c r="P3380" s="25"/>
    </row>
    <row r="3381" spans="7:16" x14ac:dyDescent="0.25">
      <c r="G3381" s="28"/>
      <c r="P3381" s="25"/>
    </row>
    <row r="3382" spans="7:16" x14ac:dyDescent="0.25">
      <c r="G3382" s="28"/>
      <c r="P3382" s="25"/>
    </row>
    <row r="3383" spans="7:16" x14ac:dyDescent="0.25">
      <c r="G3383" s="28"/>
      <c r="P3383" s="25"/>
    </row>
    <row r="3384" spans="7:16" x14ac:dyDescent="0.25">
      <c r="G3384" s="28"/>
      <c r="P3384" s="25"/>
    </row>
    <row r="3385" spans="7:16" x14ac:dyDescent="0.25">
      <c r="G3385" s="28"/>
      <c r="P3385" s="25"/>
    </row>
    <row r="3386" spans="7:16" x14ac:dyDescent="0.25">
      <c r="G3386" s="28"/>
      <c r="P3386" s="25"/>
    </row>
    <row r="3387" spans="7:16" x14ac:dyDescent="0.25">
      <c r="G3387" s="28"/>
      <c r="P3387" s="25"/>
    </row>
    <row r="3388" spans="7:16" x14ac:dyDescent="0.25">
      <c r="G3388" s="28"/>
      <c r="P3388" s="25"/>
    </row>
    <row r="3389" spans="7:16" x14ac:dyDescent="0.25">
      <c r="G3389" s="28"/>
      <c r="P3389" s="25"/>
    </row>
    <row r="3390" spans="7:16" x14ac:dyDescent="0.25">
      <c r="G3390" s="28"/>
      <c r="P3390" s="25"/>
    </row>
    <row r="3391" spans="7:16" x14ac:dyDescent="0.25">
      <c r="G3391" s="28"/>
      <c r="P3391" s="25"/>
    </row>
    <row r="3392" spans="7:16" x14ac:dyDescent="0.25">
      <c r="G3392" s="28"/>
      <c r="P3392" s="25"/>
    </row>
    <row r="3393" spans="7:16" x14ac:dyDescent="0.25">
      <c r="G3393" s="28"/>
      <c r="P3393" s="25"/>
    </row>
    <row r="3394" spans="7:16" x14ac:dyDescent="0.25">
      <c r="G3394" s="28"/>
      <c r="P3394" s="25"/>
    </row>
    <row r="3395" spans="7:16" x14ac:dyDescent="0.25">
      <c r="G3395" s="28"/>
      <c r="P3395" s="25"/>
    </row>
    <row r="3396" spans="7:16" x14ac:dyDescent="0.25">
      <c r="G3396" s="28"/>
      <c r="P3396" s="25"/>
    </row>
    <row r="3397" spans="7:16" x14ac:dyDescent="0.25">
      <c r="G3397" s="28"/>
      <c r="P3397" s="25"/>
    </row>
    <row r="3398" spans="7:16" x14ac:dyDescent="0.25">
      <c r="G3398" s="28"/>
      <c r="P3398" s="25"/>
    </row>
    <row r="3399" spans="7:16" x14ac:dyDescent="0.25">
      <c r="G3399" s="28"/>
      <c r="P3399" s="25"/>
    </row>
    <row r="3400" spans="7:16" x14ac:dyDescent="0.25">
      <c r="G3400" s="28"/>
      <c r="P3400" s="25"/>
    </row>
    <row r="3401" spans="7:16" x14ac:dyDescent="0.25">
      <c r="G3401" s="28"/>
      <c r="P3401" s="25"/>
    </row>
    <row r="3402" spans="7:16" x14ac:dyDescent="0.25">
      <c r="G3402" s="28"/>
      <c r="P3402" s="25"/>
    </row>
    <row r="3403" spans="7:16" x14ac:dyDescent="0.25">
      <c r="G3403" s="28"/>
      <c r="P3403" s="25"/>
    </row>
    <row r="3404" spans="7:16" x14ac:dyDescent="0.25">
      <c r="G3404" s="28"/>
      <c r="P3404" s="25"/>
    </row>
    <row r="3405" spans="7:16" x14ac:dyDescent="0.25">
      <c r="G3405" s="28"/>
      <c r="P3405" s="25"/>
    </row>
    <row r="3406" spans="7:16" x14ac:dyDescent="0.25">
      <c r="G3406" s="28"/>
      <c r="P3406" s="25"/>
    </row>
    <row r="3407" spans="7:16" x14ac:dyDescent="0.25">
      <c r="G3407" s="28"/>
      <c r="P3407" s="25"/>
    </row>
    <row r="3408" spans="7:16" x14ac:dyDescent="0.25">
      <c r="G3408" s="28"/>
      <c r="P3408" s="25"/>
    </row>
    <row r="3409" spans="7:16" x14ac:dyDescent="0.25">
      <c r="G3409" s="28"/>
      <c r="P3409" s="25"/>
    </row>
    <row r="3410" spans="7:16" x14ac:dyDescent="0.25">
      <c r="G3410" s="28"/>
      <c r="P3410" s="25"/>
    </row>
    <row r="3411" spans="7:16" x14ac:dyDescent="0.25">
      <c r="G3411" s="28"/>
      <c r="P3411" s="25"/>
    </row>
    <row r="3412" spans="7:16" x14ac:dyDescent="0.25">
      <c r="G3412" s="28"/>
      <c r="P3412" s="25"/>
    </row>
    <row r="3413" spans="7:16" x14ac:dyDescent="0.25">
      <c r="G3413" s="28"/>
      <c r="P3413" s="25"/>
    </row>
    <row r="3414" spans="7:16" x14ac:dyDescent="0.25">
      <c r="G3414" s="28"/>
      <c r="P3414" s="25"/>
    </row>
    <row r="3415" spans="7:16" x14ac:dyDescent="0.25">
      <c r="G3415" s="28"/>
      <c r="P3415" s="25"/>
    </row>
    <row r="3416" spans="7:16" x14ac:dyDescent="0.25">
      <c r="G3416" s="28"/>
      <c r="P3416" s="25"/>
    </row>
    <row r="3417" spans="7:16" x14ac:dyDescent="0.25">
      <c r="G3417" s="28"/>
      <c r="P3417" s="25"/>
    </row>
    <row r="3418" spans="7:16" x14ac:dyDescent="0.25">
      <c r="G3418" s="28"/>
      <c r="P3418" s="25"/>
    </row>
    <row r="3419" spans="7:16" x14ac:dyDescent="0.25">
      <c r="G3419" s="28"/>
      <c r="P3419" s="25"/>
    </row>
    <row r="3420" spans="7:16" x14ac:dyDescent="0.25">
      <c r="G3420" s="28"/>
      <c r="P3420" s="25"/>
    </row>
    <row r="3421" spans="7:16" x14ac:dyDescent="0.25">
      <c r="G3421" s="28"/>
      <c r="P3421" s="25"/>
    </row>
    <row r="3422" spans="7:16" x14ac:dyDescent="0.25">
      <c r="G3422" s="28"/>
      <c r="P3422" s="25"/>
    </row>
    <row r="3423" spans="7:16" x14ac:dyDescent="0.25">
      <c r="G3423" s="28"/>
      <c r="P3423" s="25"/>
    </row>
    <row r="3424" spans="7:16" x14ac:dyDescent="0.25">
      <c r="G3424" s="28"/>
      <c r="P3424" s="25"/>
    </row>
    <row r="3425" spans="7:16" x14ac:dyDescent="0.25">
      <c r="G3425" s="28"/>
      <c r="P3425" s="25"/>
    </row>
    <row r="3426" spans="7:16" x14ac:dyDescent="0.25">
      <c r="G3426" s="28"/>
      <c r="P3426" s="25"/>
    </row>
    <row r="3427" spans="7:16" x14ac:dyDescent="0.25">
      <c r="G3427" s="28"/>
      <c r="P3427" s="25"/>
    </row>
    <row r="3428" spans="7:16" x14ac:dyDescent="0.25">
      <c r="G3428" s="28"/>
      <c r="P3428" s="25"/>
    </row>
    <row r="3429" spans="7:16" x14ac:dyDescent="0.25">
      <c r="G3429" s="28"/>
      <c r="P3429" s="25"/>
    </row>
    <row r="3430" spans="7:16" x14ac:dyDescent="0.25">
      <c r="G3430" s="28"/>
      <c r="P3430" s="25"/>
    </row>
    <row r="3431" spans="7:16" x14ac:dyDescent="0.25">
      <c r="G3431" s="28"/>
      <c r="P3431" s="25"/>
    </row>
    <row r="3432" spans="7:16" x14ac:dyDescent="0.25">
      <c r="G3432" s="28"/>
      <c r="P3432" s="25"/>
    </row>
    <row r="3433" spans="7:16" x14ac:dyDescent="0.25">
      <c r="G3433" s="28"/>
      <c r="P3433" s="25"/>
    </row>
    <row r="3434" spans="7:16" x14ac:dyDescent="0.25">
      <c r="G3434" s="28"/>
      <c r="P3434" s="25"/>
    </row>
    <row r="3435" spans="7:16" x14ac:dyDescent="0.25">
      <c r="G3435" s="28"/>
      <c r="P3435" s="25"/>
    </row>
    <row r="3436" spans="7:16" x14ac:dyDescent="0.25">
      <c r="G3436" s="28"/>
      <c r="P3436" s="25"/>
    </row>
    <row r="3437" spans="7:16" x14ac:dyDescent="0.25">
      <c r="G3437" s="28"/>
      <c r="P3437" s="25"/>
    </row>
    <row r="3438" spans="7:16" x14ac:dyDescent="0.25">
      <c r="G3438" s="28"/>
      <c r="P3438" s="25"/>
    </row>
    <row r="3439" spans="7:16" x14ac:dyDescent="0.25">
      <c r="G3439" s="28"/>
      <c r="P3439" s="25"/>
    </row>
    <row r="3440" spans="7:16" x14ac:dyDescent="0.25">
      <c r="G3440" s="28"/>
      <c r="P3440" s="25"/>
    </row>
    <row r="3441" spans="7:16" x14ac:dyDescent="0.25">
      <c r="G3441" s="28"/>
      <c r="P3441" s="25"/>
    </row>
    <row r="3442" spans="7:16" x14ac:dyDescent="0.25">
      <c r="G3442" s="28"/>
      <c r="P3442" s="25"/>
    </row>
    <row r="3443" spans="7:16" x14ac:dyDescent="0.25">
      <c r="G3443" s="28"/>
      <c r="P3443" s="25"/>
    </row>
    <row r="3444" spans="7:16" x14ac:dyDescent="0.25">
      <c r="G3444" s="28"/>
      <c r="P3444" s="25"/>
    </row>
    <row r="3445" spans="7:16" x14ac:dyDescent="0.25">
      <c r="G3445" s="28"/>
      <c r="P3445" s="25"/>
    </row>
    <row r="3446" spans="7:16" x14ac:dyDescent="0.25">
      <c r="G3446" s="28"/>
      <c r="P3446" s="25"/>
    </row>
    <row r="3447" spans="7:16" x14ac:dyDescent="0.25">
      <c r="G3447" s="28"/>
      <c r="P3447" s="25"/>
    </row>
    <row r="3448" spans="7:16" x14ac:dyDescent="0.25">
      <c r="G3448" s="28"/>
      <c r="P3448" s="25"/>
    </row>
    <row r="3449" spans="7:16" x14ac:dyDescent="0.25">
      <c r="G3449" s="28"/>
      <c r="P3449" s="25"/>
    </row>
    <row r="3450" spans="7:16" x14ac:dyDescent="0.25">
      <c r="G3450" s="28"/>
      <c r="P3450" s="25"/>
    </row>
    <row r="3451" spans="7:16" x14ac:dyDescent="0.25">
      <c r="G3451" s="28"/>
      <c r="P3451" s="25"/>
    </row>
    <row r="3452" spans="7:16" x14ac:dyDescent="0.25">
      <c r="G3452" s="28"/>
      <c r="P3452" s="25"/>
    </row>
    <row r="3453" spans="7:16" x14ac:dyDescent="0.25">
      <c r="G3453" s="28"/>
      <c r="P3453" s="25"/>
    </row>
    <row r="3454" spans="7:16" x14ac:dyDescent="0.25">
      <c r="G3454" s="28"/>
      <c r="P3454" s="25"/>
    </row>
    <row r="3455" spans="7:16" x14ac:dyDescent="0.25">
      <c r="G3455" s="28"/>
      <c r="P3455" s="25"/>
    </row>
    <row r="3456" spans="7:16" x14ac:dyDescent="0.25">
      <c r="G3456" s="28"/>
      <c r="P3456" s="25"/>
    </row>
    <row r="3457" spans="7:16" x14ac:dyDescent="0.25">
      <c r="G3457" s="28"/>
      <c r="P3457" s="25"/>
    </row>
    <row r="3458" spans="7:16" x14ac:dyDescent="0.25">
      <c r="G3458" s="28"/>
      <c r="P3458" s="25"/>
    </row>
    <row r="3459" spans="7:16" x14ac:dyDescent="0.25">
      <c r="G3459" s="28"/>
      <c r="P3459" s="25"/>
    </row>
    <row r="3460" spans="7:16" x14ac:dyDescent="0.25">
      <c r="G3460" s="28"/>
      <c r="P3460" s="25"/>
    </row>
    <row r="3461" spans="7:16" x14ac:dyDescent="0.25">
      <c r="G3461" s="28"/>
      <c r="P3461" s="25"/>
    </row>
    <row r="3462" spans="7:16" x14ac:dyDescent="0.25">
      <c r="G3462" s="28"/>
      <c r="P3462" s="25"/>
    </row>
    <row r="3463" spans="7:16" x14ac:dyDescent="0.25">
      <c r="G3463" s="28"/>
      <c r="P3463" s="25"/>
    </row>
    <row r="3464" spans="7:16" x14ac:dyDescent="0.25">
      <c r="G3464" s="28"/>
      <c r="P3464" s="25"/>
    </row>
    <row r="3465" spans="7:16" x14ac:dyDescent="0.25">
      <c r="G3465" s="28"/>
      <c r="P3465" s="25"/>
    </row>
    <row r="3466" spans="7:16" x14ac:dyDescent="0.25">
      <c r="G3466" s="28"/>
      <c r="P3466" s="25"/>
    </row>
    <row r="3467" spans="7:16" x14ac:dyDescent="0.25">
      <c r="G3467" s="28"/>
      <c r="P3467" s="25"/>
    </row>
    <row r="3468" spans="7:16" x14ac:dyDescent="0.25">
      <c r="G3468" s="28"/>
      <c r="P3468" s="25"/>
    </row>
    <row r="3469" spans="7:16" x14ac:dyDescent="0.25">
      <c r="G3469" s="28"/>
      <c r="P3469" s="25"/>
    </row>
    <row r="3470" spans="7:16" x14ac:dyDescent="0.25">
      <c r="G3470" s="28"/>
      <c r="P3470" s="25"/>
    </row>
    <row r="3471" spans="7:16" x14ac:dyDescent="0.25">
      <c r="G3471" s="28"/>
      <c r="P3471" s="25"/>
    </row>
    <row r="3472" spans="7:16" x14ac:dyDescent="0.25">
      <c r="G3472" s="28"/>
      <c r="P3472" s="25"/>
    </row>
    <row r="3473" spans="7:16" x14ac:dyDescent="0.25">
      <c r="G3473" s="28"/>
      <c r="P3473" s="25"/>
    </row>
    <row r="3474" spans="7:16" x14ac:dyDescent="0.25">
      <c r="G3474" s="28"/>
      <c r="P3474" s="25"/>
    </row>
    <row r="3475" spans="7:16" x14ac:dyDescent="0.25">
      <c r="G3475" s="28"/>
      <c r="P3475" s="25"/>
    </row>
    <row r="3476" spans="7:16" x14ac:dyDescent="0.25">
      <c r="G3476" s="28"/>
      <c r="P3476" s="25"/>
    </row>
    <row r="3477" spans="7:16" x14ac:dyDescent="0.25">
      <c r="G3477" s="28"/>
      <c r="P3477" s="25"/>
    </row>
    <row r="3478" spans="7:16" x14ac:dyDescent="0.25">
      <c r="G3478" s="28"/>
      <c r="P3478" s="25"/>
    </row>
    <row r="3479" spans="7:16" x14ac:dyDescent="0.25">
      <c r="G3479" s="28"/>
      <c r="P3479" s="25"/>
    </row>
    <row r="3480" spans="7:16" x14ac:dyDescent="0.25">
      <c r="G3480" s="28"/>
      <c r="P3480" s="25"/>
    </row>
    <row r="3481" spans="7:16" x14ac:dyDescent="0.25">
      <c r="G3481" s="28"/>
      <c r="P3481" s="25"/>
    </row>
    <row r="3482" spans="7:16" x14ac:dyDescent="0.25">
      <c r="G3482" s="28"/>
      <c r="P3482" s="25"/>
    </row>
    <row r="3483" spans="7:16" x14ac:dyDescent="0.25">
      <c r="G3483" s="28"/>
      <c r="P3483" s="25"/>
    </row>
    <row r="3484" spans="7:16" x14ac:dyDescent="0.25">
      <c r="G3484" s="28"/>
      <c r="P3484" s="25"/>
    </row>
    <row r="3485" spans="7:16" x14ac:dyDescent="0.25">
      <c r="G3485" s="28"/>
      <c r="P3485" s="25"/>
    </row>
    <row r="3486" spans="7:16" x14ac:dyDescent="0.25">
      <c r="G3486" s="28"/>
      <c r="P3486" s="25"/>
    </row>
    <row r="3487" spans="7:16" x14ac:dyDescent="0.25">
      <c r="G3487" s="28"/>
      <c r="P3487" s="25"/>
    </row>
    <row r="3488" spans="7:16" x14ac:dyDescent="0.25">
      <c r="G3488" s="28"/>
      <c r="P3488" s="25"/>
    </row>
    <row r="3489" spans="7:16" x14ac:dyDescent="0.25">
      <c r="G3489" s="28"/>
      <c r="P3489" s="25"/>
    </row>
    <row r="3490" spans="7:16" x14ac:dyDescent="0.25">
      <c r="G3490" s="28"/>
      <c r="P3490" s="25"/>
    </row>
    <row r="3491" spans="7:16" x14ac:dyDescent="0.25">
      <c r="G3491" s="28"/>
      <c r="P3491" s="25"/>
    </row>
    <row r="3492" spans="7:16" x14ac:dyDescent="0.25">
      <c r="G3492" s="28"/>
      <c r="P3492" s="25"/>
    </row>
    <row r="3493" spans="7:16" x14ac:dyDescent="0.25">
      <c r="G3493" s="28"/>
      <c r="P3493" s="25"/>
    </row>
    <row r="3494" spans="7:16" x14ac:dyDescent="0.25">
      <c r="G3494" s="28"/>
      <c r="P3494" s="25"/>
    </row>
    <row r="3495" spans="7:16" x14ac:dyDescent="0.25">
      <c r="G3495" s="28"/>
      <c r="P3495" s="25"/>
    </row>
    <row r="3496" spans="7:16" x14ac:dyDescent="0.25">
      <c r="G3496" s="28"/>
      <c r="P3496" s="25"/>
    </row>
    <row r="3497" spans="7:16" x14ac:dyDescent="0.25">
      <c r="G3497" s="28"/>
      <c r="P3497" s="25"/>
    </row>
    <row r="3498" spans="7:16" x14ac:dyDescent="0.25">
      <c r="G3498" s="28"/>
      <c r="P3498" s="25"/>
    </row>
    <row r="3499" spans="7:16" x14ac:dyDescent="0.25">
      <c r="G3499" s="28"/>
      <c r="P3499" s="25"/>
    </row>
    <row r="3500" spans="7:16" x14ac:dyDescent="0.25">
      <c r="G3500" s="28"/>
      <c r="P3500" s="25"/>
    </row>
    <row r="3501" spans="7:16" x14ac:dyDescent="0.25">
      <c r="G3501" s="28"/>
      <c r="P3501" s="25"/>
    </row>
    <row r="3502" spans="7:16" x14ac:dyDescent="0.25">
      <c r="G3502" s="28"/>
      <c r="P3502" s="25"/>
    </row>
    <row r="3503" spans="7:16" x14ac:dyDescent="0.25">
      <c r="G3503" s="28"/>
      <c r="P3503" s="25"/>
    </row>
    <row r="3504" spans="7:16" x14ac:dyDescent="0.25">
      <c r="G3504" s="28"/>
      <c r="P3504" s="25"/>
    </row>
    <row r="3505" spans="7:16" x14ac:dyDescent="0.25">
      <c r="G3505" s="28"/>
      <c r="P3505" s="25"/>
    </row>
    <row r="3506" spans="7:16" x14ac:dyDescent="0.25">
      <c r="G3506" s="28"/>
      <c r="P3506" s="25"/>
    </row>
    <row r="3507" spans="7:16" x14ac:dyDescent="0.25">
      <c r="G3507" s="28"/>
      <c r="P3507" s="25"/>
    </row>
    <row r="3508" spans="7:16" x14ac:dyDescent="0.25">
      <c r="G3508" s="28"/>
      <c r="P3508" s="25"/>
    </row>
    <row r="3509" spans="7:16" x14ac:dyDescent="0.25">
      <c r="G3509" s="28"/>
      <c r="P3509" s="25"/>
    </row>
    <row r="3510" spans="7:16" x14ac:dyDescent="0.25">
      <c r="G3510" s="28"/>
      <c r="P3510" s="25"/>
    </row>
    <row r="3511" spans="7:16" x14ac:dyDescent="0.25">
      <c r="G3511" s="28"/>
      <c r="P3511" s="25"/>
    </row>
    <row r="3512" spans="7:16" x14ac:dyDescent="0.25">
      <c r="G3512" s="28"/>
      <c r="P3512" s="25"/>
    </row>
    <row r="3513" spans="7:16" x14ac:dyDescent="0.25">
      <c r="G3513" s="28"/>
      <c r="P3513" s="25"/>
    </row>
    <row r="3514" spans="7:16" x14ac:dyDescent="0.25">
      <c r="G3514" s="28"/>
      <c r="P3514" s="25"/>
    </row>
    <row r="3515" spans="7:16" x14ac:dyDescent="0.25">
      <c r="G3515" s="28"/>
      <c r="P3515" s="25"/>
    </row>
    <row r="3516" spans="7:16" x14ac:dyDescent="0.25">
      <c r="G3516" s="28"/>
      <c r="P3516" s="25"/>
    </row>
    <row r="3517" spans="7:16" x14ac:dyDescent="0.25">
      <c r="G3517" s="28"/>
      <c r="P3517" s="25"/>
    </row>
    <row r="3518" spans="7:16" x14ac:dyDescent="0.25">
      <c r="G3518" s="28"/>
      <c r="P3518" s="25"/>
    </row>
    <row r="3519" spans="7:16" x14ac:dyDescent="0.25">
      <c r="G3519" s="28"/>
      <c r="P3519" s="25"/>
    </row>
    <row r="3520" spans="7:16" x14ac:dyDescent="0.25">
      <c r="G3520" s="28"/>
      <c r="P3520" s="25"/>
    </row>
    <row r="3521" spans="7:16" x14ac:dyDescent="0.25">
      <c r="G3521" s="28"/>
      <c r="P3521" s="25"/>
    </row>
    <row r="3522" spans="7:16" x14ac:dyDescent="0.25">
      <c r="G3522" s="28"/>
      <c r="P3522" s="25"/>
    </row>
    <row r="3523" spans="7:16" x14ac:dyDescent="0.25">
      <c r="G3523" s="28"/>
      <c r="P3523" s="25"/>
    </row>
    <row r="3524" spans="7:16" x14ac:dyDescent="0.25">
      <c r="G3524" s="28"/>
      <c r="P3524" s="25"/>
    </row>
    <row r="3525" spans="7:16" x14ac:dyDescent="0.25">
      <c r="G3525" s="28"/>
      <c r="P3525" s="25"/>
    </row>
    <row r="3526" spans="7:16" x14ac:dyDescent="0.25">
      <c r="G3526" s="28"/>
      <c r="P3526" s="25"/>
    </row>
    <row r="3527" spans="7:16" x14ac:dyDescent="0.25">
      <c r="G3527" s="28"/>
      <c r="P3527" s="25"/>
    </row>
    <row r="3528" spans="7:16" x14ac:dyDescent="0.25">
      <c r="G3528" s="28"/>
      <c r="P3528" s="25"/>
    </row>
    <row r="3529" spans="7:16" x14ac:dyDescent="0.25">
      <c r="G3529" s="28"/>
      <c r="P3529" s="25"/>
    </row>
    <row r="3530" spans="7:16" x14ac:dyDescent="0.25">
      <c r="G3530" s="28"/>
      <c r="P3530" s="25"/>
    </row>
    <row r="3531" spans="7:16" x14ac:dyDescent="0.25">
      <c r="G3531" s="28"/>
      <c r="P3531" s="25"/>
    </row>
    <row r="3532" spans="7:16" x14ac:dyDescent="0.25">
      <c r="G3532" s="28"/>
      <c r="P3532" s="25"/>
    </row>
    <row r="3533" spans="7:16" x14ac:dyDescent="0.25">
      <c r="G3533" s="28"/>
      <c r="P3533" s="25"/>
    </row>
    <row r="3534" spans="7:16" x14ac:dyDescent="0.25">
      <c r="G3534" s="28"/>
      <c r="P3534" s="25"/>
    </row>
    <row r="3535" spans="7:16" x14ac:dyDescent="0.25">
      <c r="G3535" s="28"/>
      <c r="P3535" s="25"/>
    </row>
    <row r="3536" spans="7:16" x14ac:dyDescent="0.25">
      <c r="G3536" s="28"/>
      <c r="P3536" s="25"/>
    </row>
    <row r="3537" spans="7:16" x14ac:dyDescent="0.25">
      <c r="G3537" s="28"/>
      <c r="P3537" s="25"/>
    </row>
    <row r="3538" spans="7:16" x14ac:dyDescent="0.25">
      <c r="G3538" s="28"/>
      <c r="P3538" s="25"/>
    </row>
    <row r="3539" spans="7:16" x14ac:dyDescent="0.25">
      <c r="G3539" s="28"/>
      <c r="P3539" s="25"/>
    </row>
    <row r="3540" spans="7:16" x14ac:dyDescent="0.25">
      <c r="G3540" s="28"/>
      <c r="P3540" s="25"/>
    </row>
    <row r="3541" spans="7:16" x14ac:dyDescent="0.25">
      <c r="G3541" s="28"/>
      <c r="P3541" s="25"/>
    </row>
    <row r="3542" spans="7:16" x14ac:dyDescent="0.25">
      <c r="G3542" s="28"/>
      <c r="P3542" s="25"/>
    </row>
    <row r="3543" spans="7:16" x14ac:dyDescent="0.25">
      <c r="G3543" s="28"/>
      <c r="P3543" s="25"/>
    </row>
    <row r="3544" spans="7:16" x14ac:dyDescent="0.25">
      <c r="G3544" s="28"/>
      <c r="P3544" s="25"/>
    </row>
    <row r="3545" spans="7:16" x14ac:dyDescent="0.25">
      <c r="G3545" s="28"/>
      <c r="P3545" s="25"/>
    </row>
    <row r="3546" spans="7:16" x14ac:dyDescent="0.25">
      <c r="G3546" s="28"/>
      <c r="P3546" s="25"/>
    </row>
    <row r="3547" spans="7:16" x14ac:dyDescent="0.25">
      <c r="G3547" s="28"/>
      <c r="P3547" s="25"/>
    </row>
    <row r="3548" spans="7:16" x14ac:dyDescent="0.25">
      <c r="G3548" s="28"/>
      <c r="P3548" s="25"/>
    </row>
    <row r="3549" spans="7:16" x14ac:dyDescent="0.25">
      <c r="G3549" s="28"/>
      <c r="P3549" s="25"/>
    </row>
    <row r="3550" spans="7:16" x14ac:dyDescent="0.25">
      <c r="G3550" s="28"/>
      <c r="P3550" s="25"/>
    </row>
    <row r="3551" spans="7:16" x14ac:dyDescent="0.25">
      <c r="G3551" s="28"/>
      <c r="P3551" s="25"/>
    </row>
    <row r="3552" spans="7:16" x14ac:dyDescent="0.25">
      <c r="G3552" s="28"/>
      <c r="P3552" s="25"/>
    </row>
    <row r="3553" spans="7:16" x14ac:dyDescent="0.25">
      <c r="G3553" s="28"/>
      <c r="P3553" s="25"/>
    </row>
    <row r="3554" spans="7:16" x14ac:dyDescent="0.25">
      <c r="G3554" s="28"/>
      <c r="P3554" s="25"/>
    </row>
    <row r="3555" spans="7:16" x14ac:dyDescent="0.25">
      <c r="G3555" s="28"/>
      <c r="P3555" s="25"/>
    </row>
    <row r="3556" spans="7:16" x14ac:dyDescent="0.25">
      <c r="G3556" s="28"/>
      <c r="P3556" s="25"/>
    </row>
    <row r="3557" spans="7:16" x14ac:dyDescent="0.25">
      <c r="G3557" s="28"/>
      <c r="P3557" s="25"/>
    </row>
    <row r="3558" spans="7:16" x14ac:dyDescent="0.25">
      <c r="G3558" s="28"/>
      <c r="P3558" s="25"/>
    </row>
    <row r="3559" spans="7:16" x14ac:dyDescent="0.25">
      <c r="G3559" s="28"/>
      <c r="P3559" s="25"/>
    </row>
    <row r="3560" spans="7:16" x14ac:dyDescent="0.25">
      <c r="G3560" s="28"/>
      <c r="P3560" s="25"/>
    </row>
    <row r="3561" spans="7:16" x14ac:dyDescent="0.25">
      <c r="G3561" s="28"/>
      <c r="P3561" s="25"/>
    </row>
    <row r="3562" spans="7:16" x14ac:dyDescent="0.25">
      <c r="G3562" s="28"/>
      <c r="P3562" s="25"/>
    </row>
    <row r="3563" spans="7:16" x14ac:dyDescent="0.25">
      <c r="G3563" s="28"/>
      <c r="P3563" s="25"/>
    </row>
    <row r="3564" spans="7:16" x14ac:dyDescent="0.25">
      <c r="G3564" s="28"/>
      <c r="P3564" s="25"/>
    </row>
    <row r="3565" spans="7:16" x14ac:dyDescent="0.25">
      <c r="G3565" s="28"/>
      <c r="P3565" s="25"/>
    </row>
    <row r="3566" spans="7:16" x14ac:dyDescent="0.25">
      <c r="G3566" s="28"/>
      <c r="P3566" s="25"/>
    </row>
    <row r="3567" spans="7:16" x14ac:dyDescent="0.25">
      <c r="G3567" s="28"/>
      <c r="P3567" s="25"/>
    </row>
    <row r="3568" spans="7:16" x14ac:dyDescent="0.25">
      <c r="G3568" s="28"/>
      <c r="P3568" s="25"/>
    </row>
    <row r="3569" spans="7:16" x14ac:dyDescent="0.25">
      <c r="G3569" s="28"/>
      <c r="P3569" s="25"/>
    </row>
    <row r="3570" spans="7:16" x14ac:dyDescent="0.25">
      <c r="G3570" s="28"/>
      <c r="P3570" s="25"/>
    </row>
    <row r="3571" spans="7:16" x14ac:dyDescent="0.25">
      <c r="G3571" s="28"/>
      <c r="P3571" s="25"/>
    </row>
    <row r="3572" spans="7:16" x14ac:dyDescent="0.25">
      <c r="G3572" s="28"/>
      <c r="P3572" s="25"/>
    </row>
    <row r="3573" spans="7:16" x14ac:dyDescent="0.25">
      <c r="G3573" s="28"/>
      <c r="P3573" s="25"/>
    </row>
    <row r="3574" spans="7:16" x14ac:dyDescent="0.25">
      <c r="G3574" s="28"/>
      <c r="P3574" s="25"/>
    </row>
    <row r="3575" spans="7:16" x14ac:dyDescent="0.25">
      <c r="G3575" s="28"/>
      <c r="P3575" s="25"/>
    </row>
    <row r="3576" spans="7:16" x14ac:dyDescent="0.25">
      <c r="G3576" s="28"/>
      <c r="P3576" s="25"/>
    </row>
    <row r="3577" spans="7:16" x14ac:dyDescent="0.25">
      <c r="G3577" s="28"/>
      <c r="P3577" s="25"/>
    </row>
    <row r="3578" spans="7:16" x14ac:dyDescent="0.25">
      <c r="G3578" s="28"/>
      <c r="P3578" s="25"/>
    </row>
    <row r="3579" spans="7:16" x14ac:dyDescent="0.25">
      <c r="G3579" s="28"/>
      <c r="P3579" s="25"/>
    </row>
    <row r="3580" spans="7:16" x14ac:dyDescent="0.25">
      <c r="G3580" s="28"/>
      <c r="P3580" s="25"/>
    </row>
    <row r="3581" spans="7:16" x14ac:dyDescent="0.25">
      <c r="G3581" s="28"/>
      <c r="P3581" s="25"/>
    </row>
    <row r="3582" spans="7:16" x14ac:dyDescent="0.25">
      <c r="G3582" s="28"/>
      <c r="P3582" s="25"/>
    </row>
    <row r="3583" spans="7:16" x14ac:dyDescent="0.25">
      <c r="G3583" s="28"/>
      <c r="P3583" s="25"/>
    </row>
    <row r="3584" spans="7:16" x14ac:dyDescent="0.25">
      <c r="G3584" s="28"/>
      <c r="P3584" s="25"/>
    </row>
    <row r="3585" spans="7:16" x14ac:dyDescent="0.25">
      <c r="G3585" s="28"/>
      <c r="P3585" s="25"/>
    </row>
    <row r="3586" spans="7:16" x14ac:dyDescent="0.25">
      <c r="G3586" s="28"/>
      <c r="P3586" s="25"/>
    </row>
    <row r="3587" spans="7:16" x14ac:dyDescent="0.25">
      <c r="G3587" s="28"/>
      <c r="P3587" s="25"/>
    </row>
    <row r="3588" spans="7:16" x14ac:dyDescent="0.25">
      <c r="G3588" s="28"/>
      <c r="P3588" s="25"/>
    </row>
    <row r="3589" spans="7:16" x14ac:dyDescent="0.25">
      <c r="G3589" s="28"/>
      <c r="P3589" s="25"/>
    </row>
    <row r="3590" spans="7:16" x14ac:dyDescent="0.25">
      <c r="G3590" s="28"/>
      <c r="P3590" s="25"/>
    </row>
    <row r="3591" spans="7:16" x14ac:dyDescent="0.25">
      <c r="G3591" s="28"/>
      <c r="P3591" s="25"/>
    </row>
    <row r="3592" spans="7:16" x14ac:dyDescent="0.25">
      <c r="G3592" s="28"/>
      <c r="P3592" s="25"/>
    </row>
    <row r="3593" spans="7:16" x14ac:dyDescent="0.25">
      <c r="G3593" s="28"/>
      <c r="P3593" s="25"/>
    </row>
    <row r="3594" spans="7:16" x14ac:dyDescent="0.25">
      <c r="G3594" s="28"/>
      <c r="P3594" s="25"/>
    </row>
    <row r="3595" spans="7:16" x14ac:dyDescent="0.25">
      <c r="G3595" s="28"/>
      <c r="P3595" s="25"/>
    </row>
    <row r="3596" spans="7:16" x14ac:dyDescent="0.25">
      <c r="G3596" s="28"/>
      <c r="P3596" s="25"/>
    </row>
    <row r="3597" spans="7:16" x14ac:dyDescent="0.25">
      <c r="G3597" s="28"/>
      <c r="P3597" s="25"/>
    </row>
    <row r="3598" spans="7:16" x14ac:dyDescent="0.25">
      <c r="G3598" s="28"/>
      <c r="P3598" s="25"/>
    </row>
    <row r="3599" spans="7:16" x14ac:dyDescent="0.25">
      <c r="G3599" s="28"/>
      <c r="P3599" s="25"/>
    </row>
    <row r="3600" spans="7:16" x14ac:dyDescent="0.25">
      <c r="G3600" s="28"/>
      <c r="P3600" s="25"/>
    </row>
    <row r="3601" spans="7:16" x14ac:dyDescent="0.25">
      <c r="G3601" s="28"/>
      <c r="P3601" s="25"/>
    </row>
    <row r="3602" spans="7:16" x14ac:dyDescent="0.25">
      <c r="G3602" s="28"/>
      <c r="P3602" s="25"/>
    </row>
    <row r="3603" spans="7:16" x14ac:dyDescent="0.25">
      <c r="G3603" s="28"/>
      <c r="P3603" s="25"/>
    </row>
    <row r="3604" spans="7:16" x14ac:dyDescent="0.25">
      <c r="G3604" s="28"/>
      <c r="P3604" s="25"/>
    </row>
    <row r="3605" spans="7:16" x14ac:dyDescent="0.25">
      <c r="G3605" s="28"/>
      <c r="P3605" s="25"/>
    </row>
    <row r="3606" spans="7:16" x14ac:dyDescent="0.25">
      <c r="G3606" s="28"/>
      <c r="P3606" s="25"/>
    </row>
    <row r="3607" spans="7:16" x14ac:dyDescent="0.25">
      <c r="G3607" s="28"/>
      <c r="P3607" s="25"/>
    </row>
    <row r="3608" spans="7:16" x14ac:dyDescent="0.25">
      <c r="G3608" s="28"/>
      <c r="P3608" s="25"/>
    </row>
    <row r="3609" spans="7:16" x14ac:dyDescent="0.25">
      <c r="G3609" s="28"/>
      <c r="P3609" s="25"/>
    </row>
    <row r="3610" spans="7:16" x14ac:dyDescent="0.25">
      <c r="G3610" s="28"/>
      <c r="P3610" s="25"/>
    </row>
    <row r="3611" spans="7:16" x14ac:dyDescent="0.25">
      <c r="G3611" s="28"/>
      <c r="P3611" s="25"/>
    </row>
    <row r="3612" spans="7:16" x14ac:dyDescent="0.25">
      <c r="G3612" s="28"/>
      <c r="P3612" s="25"/>
    </row>
    <row r="3613" spans="7:16" x14ac:dyDescent="0.25">
      <c r="G3613" s="28"/>
      <c r="P3613" s="25"/>
    </row>
    <row r="3614" spans="7:16" x14ac:dyDescent="0.25">
      <c r="G3614" s="28"/>
      <c r="P3614" s="25"/>
    </row>
    <row r="3615" spans="7:16" x14ac:dyDescent="0.25">
      <c r="G3615" s="28"/>
      <c r="P3615" s="25"/>
    </row>
    <row r="3616" spans="7:16" x14ac:dyDescent="0.25">
      <c r="G3616" s="28"/>
      <c r="P3616" s="25"/>
    </row>
    <row r="3617" spans="7:16" x14ac:dyDescent="0.25">
      <c r="G3617" s="28"/>
      <c r="P3617" s="25"/>
    </row>
    <row r="3618" spans="7:16" x14ac:dyDescent="0.25">
      <c r="G3618" s="28"/>
      <c r="P3618" s="25"/>
    </row>
    <row r="3619" spans="7:16" x14ac:dyDescent="0.25">
      <c r="G3619" s="28"/>
      <c r="P3619" s="25"/>
    </row>
    <row r="3620" spans="7:16" x14ac:dyDescent="0.25">
      <c r="G3620" s="28"/>
      <c r="P3620" s="25"/>
    </row>
    <row r="3621" spans="7:16" x14ac:dyDescent="0.25">
      <c r="G3621" s="28"/>
      <c r="P3621" s="25"/>
    </row>
    <row r="3622" spans="7:16" x14ac:dyDescent="0.25">
      <c r="G3622" s="28"/>
      <c r="P3622" s="25"/>
    </row>
    <row r="3623" spans="7:16" x14ac:dyDescent="0.25">
      <c r="G3623" s="28"/>
      <c r="P3623" s="25"/>
    </row>
    <row r="3624" spans="7:16" x14ac:dyDescent="0.25">
      <c r="G3624" s="28"/>
      <c r="P3624" s="25"/>
    </row>
    <row r="3625" spans="7:16" x14ac:dyDescent="0.25">
      <c r="G3625" s="28"/>
      <c r="P3625" s="25"/>
    </row>
    <row r="3626" spans="7:16" x14ac:dyDescent="0.25">
      <c r="G3626" s="28"/>
      <c r="P3626" s="25"/>
    </row>
    <row r="3627" spans="7:16" x14ac:dyDescent="0.25">
      <c r="G3627" s="28"/>
      <c r="P3627" s="25"/>
    </row>
    <row r="3628" spans="7:16" x14ac:dyDescent="0.25">
      <c r="G3628" s="28"/>
      <c r="P3628" s="25"/>
    </row>
    <row r="3629" spans="7:16" x14ac:dyDescent="0.25">
      <c r="G3629" s="28"/>
      <c r="P3629" s="25"/>
    </row>
    <row r="3630" spans="7:16" x14ac:dyDescent="0.25">
      <c r="G3630" s="28"/>
      <c r="P3630" s="25"/>
    </row>
    <row r="3631" spans="7:16" x14ac:dyDescent="0.25">
      <c r="G3631" s="28"/>
      <c r="P3631" s="25"/>
    </row>
    <row r="3632" spans="7:16" x14ac:dyDescent="0.25">
      <c r="G3632" s="28"/>
      <c r="P3632" s="25"/>
    </row>
    <row r="3633" spans="7:16" x14ac:dyDescent="0.25">
      <c r="G3633" s="28"/>
      <c r="P3633" s="25"/>
    </row>
    <row r="3634" spans="7:16" x14ac:dyDescent="0.25">
      <c r="G3634" s="28"/>
      <c r="P3634" s="25"/>
    </row>
    <row r="3635" spans="7:16" x14ac:dyDescent="0.25">
      <c r="G3635" s="28"/>
      <c r="P3635" s="25"/>
    </row>
    <row r="3636" spans="7:16" x14ac:dyDescent="0.25">
      <c r="G3636" s="28"/>
      <c r="P3636" s="25"/>
    </row>
    <row r="3637" spans="7:16" x14ac:dyDescent="0.25">
      <c r="G3637" s="28"/>
      <c r="P3637" s="25"/>
    </row>
    <row r="3638" spans="7:16" x14ac:dyDescent="0.25">
      <c r="G3638" s="28"/>
      <c r="P3638" s="25"/>
    </row>
    <row r="3639" spans="7:16" x14ac:dyDescent="0.25">
      <c r="G3639" s="28"/>
      <c r="P3639" s="25"/>
    </row>
    <row r="3640" spans="7:16" x14ac:dyDescent="0.25">
      <c r="G3640" s="28"/>
      <c r="P3640" s="25"/>
    </row>
    <row r="3641" spans="7:16" x14ac:dyDescent="0.25">
      <c r="G3641" s="28"/>
      <c r="P3641" s="25"/>
    </row>
    <row r="3642" spans="7:16" x14ac:dyDescent="0.25">
      <c r="G3642" s="28"/>
      <c r="P3642" s="25"/>
    </row>
    <row r="3643" spans="7:16" x14ac:dyDescent="0.25">
      <c r="G3643" s="28"/>
      <c r="P3643" s="25"/>
    </row>
    <row r="3644" spans="7:16" x14ac:dyDescent="0.25">
      <c r="G3644" s="28"/>
      <c r="P3644" s="25"/>
    </row>
    <row r="3645" spans="7:16" x14ac:dyDescent="0.25">
      <c r="G3645" s="28"/>
      <c r="P3645" s="25"/>
    </row>
    <row r="3646" spans="7:16" x14ac:dyDescent="0.25">
      <c r="G3646" s="28"/>
      <c r="P3646" s="25"/>
    </row>
    <row r="3647" spans="7:16" x14ac:dyDescent="0.25">
      <c r="G3647" s="28"/>
      <c r="P3647" s="25"/>
    </row>
    <row r="3648" spans="7:16" x14ac:dyDescent="0.25">
      <c r="G3648" s="28"/>
      <c r="P3648" s="25"/>
    </row>
    <row r="3649" spans="7:16" x14ac:dyDescent="0.25">
      <c r="G3649" s="28"/>
      <c r="P3649" s="25"/>
    </row>
    <row r="3650" spans="7:16" x14ac:dyDescent="0.25">
      <c r="G3650" s="28"/>
      <c r="P3650" s="25"/>
    </row>
    <row r="3651" spans="7:16" x14ac:dyDescent="0.25">
      <c r="G3651" s="28"/>
      <c r="P3651" s="25"/>
    </row>
    <row r="3652" spans="7:16" x14ac:dyDescent="0.25">
      <c r="G3652" s="28"/>
      <c r="P3652" s="25"/>
    </row>
    <row r="3653" spans="7:16" x14ac:dyDescent="0.25">
      <c r="G3653" s="28"/>
      <c r="P3653" s="25"/>
    </row>
    <row r="3654" spans="7:16" x14ac:dyDescent="0.25">
      <c r="G3654" s="28"/>
      <c r="P3654" s="25"/>
    </row>
    <row r="3655" spans="7:16" x14ac:dyDescent="0.25">
      <c r="G3655" s="28"/>
      <c r="P3655" s="25"/>
    </row>
    <row r="3656" spans="7:16" x14ac:dyDescent="0.25">
      <c r="G3656" s="28"/>
      <c r="P3656" s="25"/>
    </row>
    <row r="3657" spans="7:16" x14ac:dyDescent="0.25">
      <c r="G3657" s="28"/>
      <c r="P3657" s="25"/>
    </row>
    <row r="3658" spans="7:16" x14ac:dyDescent="0.25">
      <c r="G3658" s="28"/>
      <c r="P3658" s="25"/>
    </row>
    <row r="3659" spans="7:16" x14ac:dyDescent="0.25">
      <c r="G3659" s="28"/>
      <c r="P3659" s="25"/>
    </row>
    <row r="3660" spans="7:16" x14ac:dyDescent="0.25">
      <c r="G3660" s="28"/>
      <c r="P3660" s="25"/>
    </row>
    <row r="3661" spans="7:16" x14ac:dyDescent="0.25">
      <c r="G3661" s="28"/>
      <c r="P3661" s="25"/>
    </row>
    <row r="3662" spans="7:16" x14ac:dyDescent="0.25">
      <c r="G3662" s="28"/>
      <c r="P3662" s="25"/>
    </row>
    <row r="3663" spans="7:16" x14ac:dyDescent="0.25">
      <c r="G3663" s="28"/>
      <c r="P3663" s="25"/>
    </row>
    <row r="3664" spans="7:16" x14ac:dyDescent="0.25">
      <c r="G3664" s="28"/>
      <c r="P3664" s="25"/>
    </row>
    <row r="3665" spans="7:16" x14ac:dyDescent="0.25">
      <c r="G3665" s="28"/>
      <c r="P3665" s="25"/>
    </row>
    <row r="3666" spans="7:16" x14ac:dyDescent="0.25">
      <c r="G3666" s="28"/>
      <c r="P3666" s="25"/>
    </row>
    <row r="3667" spans="7:16" x14ac:dyDescent="0.25">
      <c r="G3667" s="28"/>
      <c r="P3667" s="25"/>
    </row>
    <row r="3668" spans="7:16" x14ac:dyDescent="0.25">
      <c r="G3668" s="28"/>
      <c r="P3668" s="25"/>
    </row>
    <row r="3669" spans="7:16" x14ac:dyDescent="0.25">
      <c r="G3669" s="28"/>
      <c r="P3669" s="25"/>
    </row>
    <row r="3670" spans="7:16" x14ac:dyDescent="0.25">
      <c r="G3670" s="28"/>
      <c r="P3670" s="25"/>
    </row>
    <row r="3671" spans="7:16" x14ac:dyDescent="0.25">
      <c r="G3671" s="28"/>
      <c r="P3671" s="25"/>
    </row>
    <row r="3672" spans="7:16" x14ac:dyDescent="0.25">
      <c r="G3672" s="28"/>
      <c r="P3672" s="25"/>
    </row>
    <row r="3673" spans="7:16" x14ac:dyDescent="0.25">
      <c r="G3673" s="28"/>
      <c r="P3673" s="25"/>
    </row>
    <row r="3674" spans="7:16" x14ac:dyDescent="0.25">
      <c r="G3674" s="28"/>
      <c r="P3674" s="25"/>
    </row>
    <row r="3675" spans="7:16" x14ac:dyDescent="0.25">
      <c r="G3675" s="28"/>
      <c r="P3675" s="25"/>
    </row>
    <row r="3676" spans="7:16" x14ac:dyDescent="0.25">
      <c r="G3676" s="28"/>
      <c r="P3676" s="25"/>
    </row>
    <row r="3677" spans="7:16" x14ac:dyDescent="0.25">
      <c r="G3677" s="28"/>
      <c r="P3677" s="25"/>
    </row>
    <row r="3678" spans="7:16" x14ac:dyDescent="0.25">
      <c r="G3678" s="28"/>
      <c r="P3678" s="25"/>
    </row>
    <row r="3679" spans="7:16" x14ac:dyDescent="0.25">
      <c r="G3679" s="28"/>
      <c r="P3679" s="25"/>
    </row>
    <row r="3680" spans="7:16" x14ac:dyDescent="0.25">
      <c r="G3680" s="28"/>
      <c r="P3680" s="25"/>
    </row>
    <row r="3681" spans="7:16" x14ac:dyDescent="0.25">
      <c r="G3681" s="28"/>
      <c r="P3681" s="25"/>
    </row>
    <row r="3682" spans="7:16" x14ac:dyDescent="0.25">
      <c r="G3682" s="28"/>
      <c r="P3682" s="25"/>
    </row>
    <row r="3683" spans="7:16" x14ac:dyDescent="0.25">
      <c r="G3683" s="28"/>
      <c r="P3683" s="25"/>
    </row>
    <row r="3684" spans="7:16" x14ac:dyDescent="0.25">
      <c r="G3684" s="28"/>
      <c r="P3684" s="25"/>
    </row>
    <row r="3685" spans="7:16" x14ac:dyDescent="0.25">
      <c r="G3685" s="28"/>
      <c r="P3685" s="25"/>
    </row>
    <row r="3686" spans="7:16" x14ac:dyDescent="0.25">
      <c r="G3686" s="28"/>
      <c r="P3686" s="25"/>
    </row>
    <row r="3687" spans="7:16" x14ac:dyDescent="0.25">
      <c r="G3687" s="28"/>
      <c r="P3687" s="25"/>
    </row>
    <row r="3688" spans="7:16" x14ac:dyDescent="0.25">
      <c r="G3688" s="28"/>
      <c r="P3688" s="25"/>
    </row>
    <row r="3689" spans="7:16" x14ac:dyDescent="0.25">
      <c r="G3689" s="28"/>
      <c r="P3689" s="25"/>
    </row>
    <row r="3690" spans="7:16" x14ac:dyDescent="0.25">
      <c r="G3690" s="28"/>
      <c r="P3690" s="25"/>
    </row>
    <row r="3691" spans="7:16" x14ac:dyDescent="0.25">
      <c r="G3691" s="28"/>
      <c r="P3691" s="25"/>
    </row>
    <row r="3692" spans="7:16" x14ac:dyDescent="0.25">
      <c r="G3692" s="28"/>
      <c r="P3692" s="25"/>
    </row>
    <row r="3693" spans="7:16" x14ac:dyDescent="0.25">
      <c r="G3693" s="28"/>
      <c r="P3693" s="25"/>
    </row>
    <row r="3694" spans="7:16" x14ac:dyDescent="0.25">
      <c r="G3694" s="28"/>
      <c r="P3694" s="25"/>
    </row>
    <row r="3695" spans="7:16" x14ac:dyDescent="0.25">
      <c r="G3695" s="28"/>
      <c r="P3695" s="25"/>
    </row>
    <row r="3696" spans="7:16" x14ac:dyDescent="0.25">
      <c r="G3696" s="28"/>
      <c r="P3696" s="25"/>
    </row>
    <row r="3697" spans="7:16" x14ac:dyDescent="0.25">
      <c r="G3697" s="28"/>
      <c r="P3697" s="25"/>
    </row>
    <row r="3698" spans="7:16" x14ac:dyDescent="0.25">
      <c r="G3698" s="28"/>
      <c r="P3698" s="25"/>
    </row>
    <row r="3699" spans="7:16" x14ac:dyDescent="0.25">
      <c r="G3699" s="28"/>
      <c r="P3699" s="25"/>
    </row>
    <row r="3700" spans="7:16" x14ac:dyDescent="0.25">
      <c r="G3700" s="28"/>
      <c r="P3700" s="25"/>
    </row>
    <row r="3701" spans="7:16" x14ac:dyDescent="0.25">
      <c r="G3701" s="28"/>
      <c r="P3701" s="25"/>
    </row>
    <row r="3702" spans="7:16" x14ac:dyDescent="0.25">
      <c r="G3702" s="28"/>
      <c r="P3702" s="25"/>
    </row>
    <row r="3703" spans="7:16" x14ac:dyDescent="0.25">
      <c r="G3703" s="28"/>
      <c r="P3703" s="25"/>
    </row>
    <row r="3704" spans="7:16" x14ac:dyDescent="0.25">
      <c r="G3704" s="28"/>
      <c r="P3704" s="25"/>
    </row>
    <row r="3705" spans="7:16" x14ac:dyDescent="0.25">
      <c r="G3705" s="28"/>
      <c r="P3705" s="25"/>
    </row>
    <row r="3706" spans="7:16" x14ac:dyDescent="0.25">
      <c r="G3706" s="28"/>
      <c r="P3706" s="25"/>
    </row>
    <row r="3707" spans="7:16" x14ac:dyDescent="0.25">
      <c r="G3707" s="28"/>
      <c r="P3707" s="25"/>
    </row>
    <row r="3708" spans="7:16" x14ac:dyDescent="0.25">
      <c r="G3708" s="28"/>
      <c r="P3708" s="25"/>
    </row>
    <row r="3709" spans="7:16" x14ac:dyDescent="0.25">
      <c r="G3709" s="28"/>
      <c r="P3709" s="25"/>
    </row>
    <row r="3710" spans="7:16" x14ac:dyDescent="0.25">
      <c r="G3710" s="28"/>
      <c r="P3710" s="25"/>
    </row>
    <row r="3711" spans="7:16" x14ac:dyDescent="0.25">
      <c r="G3711" s="28"/>
      <c r="P3711" s="25"/>
    </row>
    <row r="3712" spans="7:16" x14ac:dyDescent="0.25">
      <c r="G3712" s="28"/>
      <c r="P3712" s="25"/>
    </row>
    <row r="3713" spans="7:16" x14ac:dyDescent="0.25">
      <c r="G3713" s="28"/>
      <c r="P3713" s="25"/>
    </row>
    <row r="3714" spans="7:16" x14ac:dyDescent="0.25">
      <c r="G3714" s="28"/>
      <c r="P3714" s="25"/>
    </row>
    <row r="3715" spans="7:16" x14ac:dyDescent="0.25">
      <c r="G3715" s="28"/>
      <c r="P3715" s="25"/>
    </row>
    <row r="3716" spans="7:16" x14ac:dyDescent="0.25">
      <c r="G3716" s="28"/>
      <c r="P3716" s="25"/>
    </row>
    <row r="3717" spans="7:16" x14ac:dyDescent="0.25">
      <c r="G3717" s="28"/>
      <c r="P3717" s="25"/>
    </row>
    <row r="3718" spans="7:16" x14ac:dyDescent="0.25">
      <c r="G3718" s="28"/>
      <c r="P3718" s="25"/>
    </row>
    <row r="3719" spans="7:16" x14ac:dyDescent="0.25">
      <c r="G3719" s="28"/>
      <c r="P3719" s="25"/>
    </row>
    <row r="3720" spans="7:16" x14ac:dyDescent="0.25">
      <c r="G3720" s="28"/>
      <c r="P3720" s="25"/>
    </row>
    <row r="3721" spans="7:16" x14ac:dyDescent="0.25">
      <c r="G3721" s="28"/>
      <c r="P3721" s="25"/>
    </row>
    <row r="3722" spans="7:16" x14ac:dyDescent="0.25">
      <c r="G3722" s="28"/>
      <c r="P3722" s="25"/>
    </row>
    <row r="3723" spans="7:16" x14ac:dyDescent="0.25">
      <c r="G3723" s="28"/>
      <c r="P3723" s="25"/>
    </row>
    <row r="3724" spans="7:16" x14ac:dyDescent="0.25">
      <c r="G3724" s="28"/>
      <c r="P3724" s="25"/>
    </row>
    <row r="3725" spans="7:16" x14ac:dyDescent="0.25">
      <c r="G3725" s="28"/>
      <c r="P3725" s="25"/>
    </row>
    <row r="3726" spans="7:16" x14ac:dyDescent="0.25">
      <c r="G3726" s="28"/>
      <c r="P3726" s="25"/>
    </row>
    <row r="3727" spans="7:16" x14ac:dyDescent="0.25">
      <c r="G3727" s="28"/>
      <c r="P3727" s="25"/>
    </row>
    <row r="3728" spans="7:16" x14ac:dyDescent="0.25">
      <c r="G3728" s="28"/>
      <c r="P3728" s="25"/>
    </row>
    <row r="3729" spans="7:16" x14ac:dyDescent="0.25">
      <c r="G3729" s="28"/>
      <c r="P3729" s="25"/>
    </row>
    <row r="3730" spans="7:16" x14ac:dyDescent="0.25">
      <c r="G3730" s="28"/>
      <c r="P3730" s="25"/>
    </row>
    <row r="3731" spans="7:16" x14ac:dyDescent="0.25">
      <c r="G3731" s="28"/>
      <c r="P3731" s="25"/>
    </row>
    <row r="3732" spans="7:16" x14ac:dyDescent="0.25">
      <c r="G3732" s="28"/>
      <c r="P3732" s="25"/>
    </row>
    <row r="3733" spans="7:16" x14ac:dyDescent="0.25">
      <c r="G3733" s="28"/>
      <c r="P3733" s="25"/>
    </row>
    <row r="3734" spans="7:16" x14ac:dyDescent="0.25">
      <c r="G3734" s="28"/>
      <c r="P3734" s="25"/>
    </row>
    <row r="3735" spans="7:16" x14ac:dyDescent="0.25">
      <c r="G3735" s="28"/>
      <c r="P3735" s="25"/>
    </row>
    <row r="3736" spans="7:16" x14ac:dyDescent="0.25">
      <c r="G3736" s="28"/>
      <c r="P3736" s="25"/>
    </row>
    <row r="3737" spans="7:16" x14ac:dyDescent="0.25">
      <c r="G3737" s="28"/>
      <c r="P3737" s="25"/>
    </row>
    <row r="3738" spans="7:16" x14ac:dyDescent="0.25">
      <c r="G3738" s="28"/>
      <c r="P3738" s="25"/>
    </row>
    <row r="3739" spans="7:16" x14ac:dyDescent="0.25">
      <c r="G3739" s="28"/>
      <c r="P3739" s="25"/>
    </row>
    <row r="3740" spans="7:16" x14ac:dyDescent="0.25">
      <c r="G3740" s="28"/>
      <c r="P3740" s="25"/>
    </row>
    <row r="3741" spans="7:16" x14ac:dyDescent="0.25">
      <c r="G3741" s="28"/>
      <c r="P3741" s="25"/>
    </row>
    <row r="3742" spans="7:16" x14ac:dyDescent="0.25">
      <c r="G3742" s="28"/>
      <c r="P3742" s="25"/>
    </row>
    <row r="3743" spans="7:16" x14ac:dyDescent="0.25">
      <c r="G3743" s="28"/>
      <c r="P3743" s="25"/>
    </row>
    <row r="3744" spans="7:16" x14ac:dyDescent="0.25">
      <c r="G3744" s="28"/>
      <c r="P3744" s="25"/>
    </row>
    <row r="3745" spans="7:16" x14ac:dyDescent="0.25">
      <c r="G3745" s="28"/>
      <c r="P3745" s="25"/>
    </row>
    <row r="3746" spans="7:16" x14ac:dyDescent="0.25">
      <c r="G3746" s="28"/>
      <c r="P3746" s="25"/>
    </row>
    <row r="3747" spans="7:16" x14ac:dyDescent="0.25">
      <c r="G3747" s="28"/>
      <c r="P3747" s="25"/>
    </row>
    <row r="3748" spans="7:16" x14ac:dyDescent="0.25">
      <c r="G3748" s="28"/>
      <c r="P3748" s="25"/>
    </row>
    <row r="3749" spans="7:16" x14ac:dyDescent="0.25">
      <c r="G3749" s="28"/>
      <c r="P3749" s="25"/>
    </row>
    <row r="3750" spans="7:16" x14ac:dyDescent="0.25">
      <c r="G3750" s="28"/>
      <c r="P3750" s="25"/>
    </row>
    <row r="3751" spans="7:16" x14ac:dyDescent="0.25">
      <c r="G3751" s="28"/>
      <c r="P3751" s="25"/>
    </row>
    <row r="3752" spans="7:16" x14ac:dyDescent="0.25">
      <c r="G3752" s="28"/>
      <c r="P3752" s="25"/>
    </row>
    <row r="3753" spans="7:16" x14ac:dyDescent="0.25">
      <c r="G3753" s="28"/>
      <c r="P3753" s="25"/>
    </row>
    <row r="3754" spans="7:16" x14ac:dyDescent="0.25">
      <c r="G3754" s="28"/>
      <c r="P3754" s="25"/>
    </row>
    <row r="3755" spans="7:16" x14ac:dyDescent="0.25">
      <c r="G3755" s="28"/>
      <c r="P3755" s="25"/>
    </row>
    <row r="3756" spans="7:16" x14ac:dyDescent="0.25">
      <c r="G3756" s="28"/>
      <c r="P3756" s="25"/>
    </row>
    <row r="3757" spans="7:16" x14ac:dyDescent="0.25">
      <c r="G3757" s="28"/>
      <c r="P3757" s="25"/>
    </row>
    <row r="3758" spans="7:16" x14ac:dyDescent="0.25">
      <c r="G3758" s="28"/>
      <c r="P3758" s="25"/>
    </row>
    <row r="3759" spans="7:16" x14ac:dyDescent="0.25">
      <c r="G3759" s="28"/>
      <c r="P3759" s="25"/>
    </row>
    <row r="3760" spans="7:16" x14ac:dyDescent="0.25">
      <c r="G3760" s="28"/>
      <c r="P3760" s="25"/>
    </row>
    <row r="3761" spans="7:16" x14ac:dyDescent="0.25">
      <c r="G3761" s="28"/>
      <c r="P3761" s="25"/>
    </row>
    <row r="3762" spans="7:16" x14ac:dyDescent="0.25">
      <c r="G3762" s="28"/>
      <c r="P3762" s="25"/>
    </row>
    <row r="3763" spans="7:16" x14ac:dyDescent="0.25">
      <c r="G3763" s="28"/>
      <c r="P3763" s="25"/>
    </row>
    <row r="3764" spans="7:16" x14ac:dyDescent="0.25">
      <c r="G3764" s="28"/>
      <c r="P3764" s="25"/>
    </row>
    <row r="3765" spans="7:16" x14ac:dyDescent="0.25">
      <c r="G3765" s="28"/>
      <c r="P3765" s="25"/>
    </row>
    <row r="3766" spans="7:16" x14ac:dyDescent="0.25">
      <c r="G3766" s="28"/>
      <c r="P3766" s="25"/>
    </row>
    <row r="3767" spans="7:16" x14ac:dyDescent="0.25">
      <c r="G3767" s="28"/>
      <c r="P3767" s="25"/>
    </row>
    <row r="3768" spans="7:16" x14ac:dyDescent="0.25">
      <c r="G3768" s="28"/>
      <c r="P3768" s="25"/>
    </row>
    <row r="3769" spans="7:16" x14ac:dyDescent="0.25">
      <c r="G3769" s="28"/>
      <c r="P3769" s="25"/>
    </row>
    <row r="3770" spans="7:16" x14ac:dyDescent="0.25">
      <c r="G3770" s="28"/>
      <c r="P3770" s="25"/>
    </row>
    <row r="3771" spans="7:16" x14ac:dyDescent="0.25">
      <c r="G3771" s="28"/>
      <c r="P3771" s="25"/>
    </row>
    <row r="3772" spans="7:16" x14ac:dyDescent="0.25">
      <c r="G3772" s="28"/>
      <c r="P3772" s="25"/>
    </row>
    <row r="3773" spans="7:16" x14ac:dyDescent="0.25">
      <c r="G3773" s="28"/>
      <c r="P3773" s="25"/>
    </row>
    <row r="3774" spans="7:16" x14ac:dyDescent="0.25">
      <c r="G3774" s="28"/>
      <c r="P3774" s="25"/>
    </row>
    <row r="3775" spans="7:16" x14ac:dyDescent="0.25">
      <c r="G3775" s="28"/>
      <c r="P3775" s="25"/>
    </row>
    <row r="3776" spans="7:16" x14ac:dyDescent="0.25">
      <c r="G3776" s="28"/>
      <c r="P3776" s="25"/>
    </row>
    <row r="3777" spans="7:16" x14ac:dyDescent="0.25">
      <c r="G3777" s="28"/>
      <c r="P3777" s="25"/>
    </row>
    <row r="3778" spans="7:16" x14ac:dyDescent="0.25">
      <c r="G3778" s="28"/>
      <c r="P3778" s="25"/>
    </row>
    <row r="3779" spans="7:16" x14ac:dyDescent="0.25">
      <c r="G3779" s="28"/>
      <c r="P3779" s="25"/>
    </row>
    <row r="3780" spans="7:16" x14ac:dyDescent="0.25">
      <c r="G3780" s="28"/>
      <c r="P3780" s="25"/>
    </row>
    <row r="3781" spans="7:16" x14ac:dyDescent="0.25">
      <c r="G3781" s="28"/>
      <c r="P3781" s="25"/>
    </row>
    <row r="3782" spans="7:16" x14ac:dyDescent="0.25">
      <c r="G3782" s="28"/>
      <c r="P3782" s="25"/>
    </row>
    <row r="3783" spans="7:16" x14ac:dyDescent="0.25">
      <c r="G3783" s="28"/>
      <c r="P3783" s="25"/>
    </row>
    <row r="3784" spans="7:16" x14ac:dyDescent="0.25">
      <c r="G3784" s="28"/>
      <c r="P3784" s="25"/>
    </row>
    <row r="3785" spans="7:16" x14ac:dyDescent="0.25">
      <c r="G3785" s="28"/>
      <c r="P3785" s="25"/>
    </row>
    <row r="3786" spans="7:16" x14ac:dyDescent="0.25">
      <c r="G3786" s="28"/>
      <c r="P3786" s="25"/>
    </row>
    <row r="3787" spans="7:16" x14ac:dyDescent="0.25">
      <c r="G3787" s="28"/>
      <c r="P3787" s="25"/>
    </row>
    <row r="3788" spans="7:16" x14ac:dyDescent="0.25">
      <c r="G3788" s="28"/>
      <c r="P3788" s="25"/>
    </row>
    <row r="3789" spans="7:16" x14ac:dyDescent="0.25">
      <c r="G3789" s="28"/>
      <c r="P3789" s="25"/>
    </row>
    <row r="3790" spans="7:16" x14ac:dyDescent="0.25">
      <c r="G3790" s="28"/>
      <c r="P3790" s="25"/>
    </row>
    <row r="3791" spans="7:16" x14ac:dyDescent="0.25">
      <c r="G3791" s="28"/>
      <c r="P3791" s="25"/>
    </row>
    <row r="3792" spans="7:16" x14ac:dyDescent="0.25">
      <c r="G3792" s="28"/>
      <c r="P3792" s="25"/>
    </row>
    <row r="3793" spans="7:16" x14ac:dyDescent="0.25">
      <c r="G3793" s="28"/>
      <c r="P3793" s="25"/>
    </row>
    <row r="3794" spans="7:16" x14ac:dyDescent="0.25">
      <c r="G3794" s="28"/>
      <c r="P3794" s="25"/>
    </row>
    <row r="3795" spans="7:16" x14ac:dyDescent="0.25">
      <c r="G3795" s="28"/>
      <c r="P3795" s="25"/>
    </row>
    <row r="3796" spans="7:16" x14ac:dyDescent="0.25">
      <c r="G3796" s="28"/>
      <c r="P3796" s="25"/>
    </row>
    <row r="3797" spans="7:16" x14ac:dyDescent="0.25">
      <c r="G3797" s="28"/>
      <c r="P3797" s="25"/>
    </row>
    <row r="3798" spans="7:16" x14ac:dyDescent="0.25">
      <c r="G3798" s="28"/>
      <c r="P3798" s="25"/>
    </row>
    <row r="3799" spans="7:16" x14ac:dyDescent="0.25">
      <c r="G3799" s="28"/>
      <c r="P3799" s="25"/>
    </row>
    <row r="3800" spans="7:16" x14ac:dyDescent="0.25">
      <c r="G3800" s="28"/>
      <c r="P3800" s="25"/>
    </row>
    <row r="3801" spans="7:16" x14ac:dyDescent="0.25">
      <c r="G3801" s="28"/>
      <c r="P3801" s="25"/>
    </row>
    <row r="3802" spans="7:16" x14ac:dyDescent="0.25">
      <c r="G3802" s="28"/>
      <c r="P3802" s="25"/>
    </row>
    <row r="3803" spans="7:16" x14ac:dyDescent="0.25">
      <c r="G3803" s="28"/>
      <c r="P3803" s="25"/>
    </row>
    <row r="3804" spans="7:16" x14ac:dyDescent="0.25">
      <c r="G3804" s="28"/>
      <c r="P3804" s="25"/>
    </row>
    <row r="3805" spans="7:16" x14ac:dyDescent="0.25">
      <c r="G3805" s="28"/>
      <c r="P3805" s="25"/>
    </row>
    <row r="3806" spans="7:16" x14ac:dyDescent="0.25">
      <c r="G3806" s="28"/>
      <c r="P3806" s="25"/>
    </row>
    <row r="3807" spans="7:16" x14ac:dyDescent="0.25">
      <c r="G3807" s="28"/>
      <c r="P3807" s="25"/>
    </row>
    <row r="3808" spans="7:16" x14ac:dyDescent="0.25">
      <c r="G3808" s="28"/>
      <c r="P3808" s="25"/>
    </row>
    <row r="3809" spans="7:16" x14ac:dyDescent="0.25">
      <c r="G3809" s="28"/>
      <c r="P3809" s="25"/>
    </row>
    <row r="3810" spans="7:16" x14ac:dyDescent="0.25">
      <c r="G3810" s="28"/>
      <c r="P3810" s="25"/>
    </row>
    <row r="3811" spans="7:16" x14ac:dyDescent="0.25">
      <c r="G3811" s="28"/>
      <c r="P3811" s="25"/>
    </row>
    <row r="3812" spans="7:16" x14ac:dyDescent="0.25">
      <c r="G3812" s="28"/>
      <c r="P3812" s="25"/>
    </row>
    <row r="3813" spans="7:16" x14ac:dyDescent="0.25">
      <c r="G3813" s="28"/>
      <c r="P3813" s="25"/>
    </row>
    <row r="3814" spans="7:16" x14ac:dyDescent="0.25">
      <c r="G3814" s="28"/>
      <c r="P3814" s="25"/>
    </row>
    <row r="3815" spans="7:16" x14ac:dyDescent="0.25">
      <c r="G3815" s="28"/>
      <c r="P3815" s="25"/>
    </row>
    <row r="3816" spans="7:16" x14ac:dyDescent="0.25">
      <c r="G3816" s="28"/>
      <c r="P3816" s="25"/>
    </row>
    <row r="3817" spans="7:16" x14ac:dyDescent="0.25">
      <c r="G3817" s="28"/>
      <c r="P3817" s="25"/>
    </row>
    <row r="3818" spans="7:16" x14ac:dyDescent="0.25">
      <c r="G3818" s="28"/>
      <c r="P3818" s="25"/>
    </row>
    <row r="3819" spans="7:16" x14ac:dyDescent="0.25">
      <c r="G3819" s="28"/>
      <c r="P3819" s="25"/>
    </row>
    <row r="3820" spans="7:16" x14ac:dyDescent="0.25">
      <c r="G3820" s="28"/>
      <c r="P3820" s="25"/>
    </row>
    <row r="3821" spans="7:16" x14ac:dyDescent="0.25">
      <c r="G3821" s="28"/>
      <c r="P3821" s="25"/>
    </row>
    <row r="3822" spans="7:16" x14ac:dyDescent="0.25">
      <c r="G3822" s="28"/>
      <c r="P3822" s="25"/>
    </row>
    <row r="3823" spans="7:16" x14ac:dyDescent="0.25">
      <c r="G3823" s="28"/>
      <c r="P3823" s="25"/>
    </row>
    <row r="3824" spans="7:16" x14ac:dyDescent="0.25">
      <c r="G3824" s="28"/>
      <c r="P3824" s="25"/>
    </row>
    <row r="3825" spans="7:16" x14ac:dyDescent="0.25">
      <c r="G3825" s="28"/>
      <c r="P3825" s="25"/>
    </row>
    <row r="3826" spans="7:16" x14ac:dyDescent="0.25">
      <c r="G3826" s="28"/>
      <c r="P3826" s="25"/>
    </row>
    <row r="3827" spans="7:16" x14ac:dyDescent="0.25">
      <c r="G3827" s="28"/>
      <c r="P3827" s="25"/>
    </row>
    <row r="3828" spans="7:16" x14ac:dyDescent="0.25">
      <c r="G3828" s="28"/>
      <c r="P3828" s="25"/>
    </row>
    <row r="3829" spans="7:16" x14ac:dyDescent="0.25">
      <c r="G3829" s="28"/>
      <c r="P3829" s="25"/>
    </row>
    <row r="3830" spans="7:16" x14ac:dyDescent="0.25">
      <c r="G3830" s="28"/>
      <c r="P3830" s="25"/>
    </row>
    <row r="3831" spans="7:16" x14ac:dyDescent="0.25">
      <c r="G3831" s="28"/>
      <c r="P3831" s="25"/>
    </row>
    <row r="3832" spans="7:16" x14ac:dyDescent="0.25">
      <c r="G3832" s="28"/>
      <c r="P3832" s="25"/>
    </row>
    <row r="3833" spans="7:16" x14ac:dyDescent="0.25">
      <c r="G3833" s="28"/>
      <c r="P3833" s="25"/>
    </row>
    <row r="3834" spans="7:16" x14ac:dyDescent="0.25">
      <c r="G3834" s="28"/>
      <c r="P3834" s="25"/>
    </row>
    <row r="3835" spans="7:16" x14ac:dyDescent="0.25">
      <c r="G3835" s="28"/>
      <c r="P3835" s="25"/>
    </row>
    <row r="3836" spans="7:16" x14ac:dyDescent="0.25">
      <c r="G3836" s="28"/>
      <c r="P3836" s="25"/>
    </row>
    <row r="3837" spans="7:16" x14ac:dyDescent="0.25">
      <c r="G3837" s="28"/>
      <c r="P3837" s="25"/>
    </row>
    <row r="3838" spans="7:16" x14ac:dyDescent="0.25">
      <c r="G3838" s="28"/>
      <c r="P3838" s="25"/>
    </row>
    <row r="3839" spans="7:16" x14ac:dyDescent="0.25">
      <c r="G3839" s="28"/>
      <c r="P3839" s="25"/>
    </row>
    <row r="3840" spans="7:16" x14ac:dyDescent="0.25">
      <c r="G3840" s="28"/>
      <c r="P3840" s="25"/>
    </row>
    <row r="3841" spans="7:16" x14ac:dyDescent="0.25">
      <c r="G3841" s="28"/>
      <c r="P3841" s="25"/>
    </row>
    <row r="3842" spans="7:16" x14ac:dyDescent="0.25">
      <c r="G3842" s="28"/>
      <c r="P3842" s="25"/>
    </row>
    <row r="3843" spans="7:16" x14ac:dyDescent="0.25">
      <c r="G3843" s="28"/>
      <c r="P3843" s="25"/>
    </row>
    <row r="3844" spans="7:16" x14ac:dyDescent="0.25">
      <c r="G3844" s="28"/>
      <c r="P3844" s="25"/>
    </row>
    <row r="3845" spans="7:16" x14ac:dyDescent="0.25">
      <c r="G3845" s="28"/>
      <c r="P3845" s="25"/>
    </row>
    <row r="3846" spans="7:16" x14ac:dyDescent="0.25">
      <c r="G3846" s="28"/>
      <c r="P3846" s="25"/>
    </row>
    <row r="3847" spans="7:16" x14ac:dyDescent="0.25">
      <c r="G3847" s="28"/>
      <c r="P3847" s="25"/>
    </row>
    <row r="3848" spans="7:16" x14ac:dyDescent="0.25">
      <c r="G3848" s="28"/>
      <c r="P3848" s="25"/>
    </row>
    <row r="3849" spans="7:16" x14ac:dyDescent="0.25">
      <c r="G3849" s="28"/>
      <c r="P3849" s="25"/>
    </row>
    <row r="3850" spans="7:16" x14ac:dyDescent="0.25">
      <c r="G3850" s="28"/>
      <c r="P3850" s="25"/>
    </row>
    <row r="3851" spans="7:16" x14ac:dyDescent="0.25">
      <c r="G3851" s="28"/>
      <c r="P3851" s="25"/>
    </row>
    <row r="3852" spans="7:16" x14ac:dyDescent="0.25">
      <c r="G3852" s="28"/>
      <c r="P3852" s="25"/>
    </row>
    <row r="3853" spans="7:16" x14ac:dyDescent="0.25">
      <c r="G3853" s="28"/>
      <c r="P3853" s="25"/>
    </row>
    <row r="3854" spans="7:16" x14ac:dyDescent="0.25">
      <c r="G3854" s="28"/>
      <c r="P3854" s="25"/>
    </row>
    <row r="3855" spans="7:16" x14ac:dyDescent="0.25">
      <c r="G3855" s="28"/>
      <c r="P3855" s="25"/>
    </row>
    <row r="3856" spans="7:16" x14ac:dyDescent="0.25">
      <c r="G3856" s="28"/>
      <c r="P3856" s="25"/>
    </row>
    <row r="3857" spans="7:16" x14ac:dyDescent="0.25">
      <c r="G3857" s="28"/>
      <c r="P3857" s="25"/>
    </row>
    <row r="3858" spans="7:16" x14ac:dyDescent="0.25">
      <c r="G3858" s="28"/>
      <c r="P3858" s="25"/>
    </row>
    <row r="3859" spans="7:16" x14ac:dyDescent="0.25">
      <c r="G3859" s="28"/>
      <c r="P3859" s="25"/>
    </row>
    <row r="3860" spans="7:16" x14ac:dyDescent="0.25">
      <c r="G3860" s="28"/>
      <c r="P3860" s="25"/>
    </row>
    <row r="3861" spans="7:16" x14ac:dyDescent="0.25">
      <c r="G3861" s="28"/>
      <c r="P3861" s="25"/>
    </row>
    <row r="3862" spans="7:16" x14ac:dyDescent="0.25">
      <c r="G3862" s="28"/>
      <c r="P3862" s="25"/>
    </row>
    <row r="3863" spans="7:16" x14ac:dyDescent="0.25">
      <c r="G3863" s="28"/>
      <c r="P3863" s="25"/>
    </row>
    <row r="3864" spans="7:16" x14ac:dyDescent="0.25">
      <c r="G3864" s="28"/>
      <c r="P3864" s="25"/>
    </row>
    <row r="3865" spans="7:16" x14ac:dyDescent="0.25">
      <c r="G3865" s="28"/>
      <c r="P3865" s="25"/>
    </row>
    <row r="3866" spans="7:16" x14ac:dyDescent="0.25">
      <c r="G3866" s="28"/>
      <c r="P3866" s="25"/>
    </row>
    <row r="3867" spans="7:16" x14ac:dyDescent="0.25">
      <c r="G3867" s="28"/>
      <c r="P3867" s="25"/>
    </row>
    <row r="3868" spans="7:16" x14ac:dyDescent="0.25">
      <c r="G3868" s="28"/>
      <c r="P3868" s="25"/>
    </row>
    <row r="3869" spans="7:16" x14ac:dyDescent="0.25">
      <c r="G3869" s="28"/>
      <c r="P3869" s="25"/>
    </row>
    <row r="3870" spans="7:16" x14ac:dyDescent="0.25">
      <c r="G3870" s="28"/>
      <c r="P3870" s="25"/>
    </row>
    <row r="3871" spans="7:16" x14ac:dyDescent="0.25">
      <c r="G3871" s="28"/>
      <c r="P3871" s="25"/>
    </row>
    <row r="3872" spans="7:16" x14ac:dyDescent="0.25">
      <c r="G3872" s="28"/>
      <c r="P3872" s="25"/>
    </row>
    <row r="3873" spans="7:16" x14ac:dyDescent="0.25">
      <c r="G3873" s="28"/>
      <c r="P3873" s="25"/>
    </row>
    <row r="3874" spans="7:16" x14ac:dyDescent="0.25">
      <c r="G3874" s="28"/>
      <c r="P3874" s="25"/>
    </row>
    <row r="3875" spans="7:16" x14ac:dyDescent="0.25">
      <c r="G3875" s="28"/>
      <c r="P3875" s="25"/>
    </row>
    <row r="3876" spans="7:16" x14ac:dyDescent="0.25">
      <c r="G3876" s="28"/>
      <c r="P3876" s="25"/>
    </row>
    <row r="3877" spans="7:16" x14ac:dyDescent="0.25">
      <c r="G3877" s="28"/>
      <c r="P3877" s="25"/>
    </row>
    <row r="3878" spans="7:16" x14ac:dyDescent="0.25">
      <c r="G3878" s="28"/>
      <c r="P3878" s="25"/>
    </row>
    <row r="3879" spans="7:16" x14ac:dyDescent="0.25">
      <c r="G3879" s="28"/>
      <c r="P3879" s="25"/>
    </row>
    <row r="3880" spans="7:16" x14ac:dyDescent="0.25">
      <c r="G3880" s="28"/>
      <c r="P3880" s="25"/>
    </row>
    <row r="3881" spans="7:16" x14ac:dyDescent="0.25">
      <c r="G3881" s="28"/>
      <c r="P3881" s="25"/>
    </row>
    <row r="3882" spans="7:16" x14ac:dyDescent="0.25">
      <c r="G3882" s="28"/>
      <c r="P3882" s="25"/>
    </row>
    <row r="3883" spans="7:16" x14ac:dyDescent="0.25">
      <c r="G3883" s="28"/>
      <c r="P3883" s="25"/>
    </row>
    <row r="3884" spans="7:16" x14ac:dyDescent="0.25">
      <c r="G3884" s="28"/>
      <c r="P3884" s="25"/>
    </row>
    <row r="3885" spans="7:16" x14ac:dyDescent="0.25">
      <c r="G3885" s="28"/>
      <c r="P3885" s="25"/>
    </row>
    <row r="3886" spans="7:16" x14ac:dyDescent="0.25">
      <c r="G3886" s="28"/>
      <c r="P3886" s="25"/>
    </row>
    <row r="3887" spans="7:16" x14ac:dyDescent="0.25">
      <c r="G3887" s="28"/>
      <c r="P3887" s="25"/>
    </row>
    <row r="3888" spans="7:16" x14ac:dyDescent="0.25">
      <c r="G3888" s="28"/>
      <c r="P3888" s="25"/>
    </row>
    <row r="3889" spans="7:16" x14ac:dyDescent="0.25">
      <c r="G3889" s="28"/>
      <c r="P3889" s="25"/>
    </row>
    <row r="3890" spans="7:16" x14ac:dyDescent="0.25">
      <c r="G3890" s="28"/>
      <c r="P3890" s="25"/>
    </row>
    <row r="3891" spans="7:16" x14ac:dyDescent="0.25">
      <c r="G3891" s="28"/>
      <c r="P3891" s="25"/>
    </row>
    <row r="3892" spans="7:16" x14ac:dyDescent="0.25">
      <c r="G3892" s="28"/>
      <c r="P3892" s="25"/>
    </row>
    <row r="3893" spans="7:16" x14ac:dyDescent="0.25">
      <c r="G3893" s="28"/>
      <c r="P3893" s="25"/>
    </row>
    <row r="3894" spans="7:16" x14ac:dyDescent="0.25">
      <c r="G3894" s="28"/>
      <c r="P3894" s="25"/>
    </row>
    <row r="3895" spans="7:16" x14ac:dyDescent="0.25">
      <c r="G3895" s="28"/>
      <c r="P3895" s="25"/>
    </row>
    <row r="3896" spans="7:16" x14ac:dyDescent="0.25">
      <c r="G3896" s="28"/>
      <c r="P3896" s="25"/>
    </row>
    <row r="3897" spans="7:16" x14ac:dyDescent="0.25">
      <c r="G3897" s="28"/>
      <c r="P3897" s="25"/>
    </row>
    <row r="3898" spans="7:16" x14ac:dyDescent="0.25">
      <c r="G3898" s="28"/>
      <c r="P3898" s="25"/>
    </row>
    <row r="3899" spans="7:16" x14ac:dyDescent="0.25">
      <c r="G3899" s="28"/>
      <c r="P3899" s="25"/>
    </row>
    <row r="3900" spans="7:16" x14ac:dyDescent="0.25">
      <c r="G3900" s="28"/>
      <c r="P3900" s="25"/>
    </row>
    <row r="3901" spans="7:16" x14ac:dyDescent="0.25">
      <c r="G3901" s="28"/>
      <c r="P3901" s="25"/>
    </row>
    <row r="3902" spans="7:16" x14ac:dyDescent="0.25">
      <c r="G3902" s="28"/>
      <c r="P3902" s="25"/>
    </row>
    <row r="3903" spans="7:16" x14ac:dyDescent="0.25">
      <c r="G3903" s="28"/>
      <c r="P3903" s="25"/>
    </row>
    <row r="3904" spans="7:16" x14ac:dyDescent="0.25">
      <c r="G3904" s="28"/>
      <c r="P3904" s="25"/>
    </row>
    <row r="3905" spans="7:16" x14ac:dyDescent="0.25">
      <c r="G3905" s="28"/>
      <c r="P3905" s="25"/>
    </row>
    <row r="3906" spans="7:16" x14ac:dyDescent="0.25">
      <c r="G3906" s="28"/>
      <c r="P3906" s="25"/>
    </row>
    <row r="3907" spans="7:16" x14ac:dyDescent="0.25">
      <c r="G3907" s="28"/>
      <c r="P3907" s="25"/>
    </row>
    <row r="3908" spans="7:16" x14ac:dyDescent="0.25">
      <c r="G3908" s="28"/>
      <c r="P3908" s="25"/>
    </row>
    <row r="3909" spans="7:16" x14ac:dyDescent="0.25">
      <c r="G3909" s="28"/>
      <c r="P3909" s="25"/>
    </row>
    <row r="3910" spans="7:16" x14ac:dyDescent="0.25">
      <c r="G3910" s="28"/>
      <c r="P3910" s="25"/>
    </row>
    <row r="3911" spans="7:16" x14ac:dyDescent="0.25">
      <c r="G3911" s="28"/>
      <c r="P3911" s="25"/>
    </row>
    <row r="3912" spans="7:16" x14ac:dyDescent="0.25">
      <c r="G3912" s="28"/>
      <c r="P3912" s="25"/>
    </row>
    <row r="3913" spans="7:16" x14ac:dyDescent="0.25">
      <c r="G3913" s="28"/>
      <c r="P3913" s="25"/>
    </row>
    <row r="3914" spans="7:16" x14ac:dyDescent="0.25">
      <c r="G3914" s="28"/>
      <c r="P3914" s="25"/>
    </row>
    <row r="3915" spans="7:16" x14ac:dyDescent="0.25">
      <c r="G3915" s="28"/>
      <c r="P3915" s="25"/>
    </row>
    <row r="3916" spans="7:16" x14ac:dyDescent="0.25">
      <c r="G3916" s="28"/>
      <c r="P3916" s="25"/>
    </row>
    <row r="3917" spans="7:16" x14ac:dyDescent="0.25">
      <c r="G3917" s="28"/>
      <c r="P3917" s="25"/>
    </row>
    <row r="3918" spans="7:16" x14ac:dyDescent="0.25">
      <c r="G3918" s="28"/>
      <c r="P3918" s="25"/>
    </row>
    <row r="3919" spans="7:16" x14ac:dyDescent="0.25">
      <c r="G3919" s="28"/>
      <c r="P3919" s="25"/>
    </row>
    <row r="3920" spans="7:16" x14ac:dyDescent="0.25">
      <c r="G3920" s="28"/>
      <c r="P3920" s="25"/>
    </row>
    <row r="3921" spans="7:16" x14ac:dyDescent="0.25">
      <c r="G3921" s="28"/>
      <c r="P3921" s="25"/>
    </row>
    <row r="3922" spans="7:16" x14ac:dyDescent="0.25">
      <c r="G3922" s="28"/>
      <c r="P3922" s="25"/>
    </row>
    <row r="3923" spans="7:16" x14ac:dyDescent="0.25">
      <c r="G3923" s="28"/>
      <c r="P3923" s="25"/>
    </row>
    <row r="3924" spans="7:16" x14ac:dyDescent="0.25">
      <c r="G3924" s="28"/>
      <c r="P3924" s="25"/>
    </row>
    <row r="3925" spans="7:16" x14ac:dyDescent="0.25">
      <c r="G3925" s="28"/>
      <c r="P3925" s="25"/>
    </row>
    <row r="3926" spans="7:16" x14ac:dyDescent="0.25">
      <c r="G3926" s="28"/>
      <c r="P3926" s="25"/>
    </row>
    <row r="3927" spans="7:16" x14ac:dyDescent="0.25">
      <c r="G3927" s="28"/>
      <c r="P3927" s="25"/>
    </row>
    <row r="3928" spans="7:16" x14ac:dyDescent="0.25">
      <c r="G3928" s="28"/>
      <c r="P3928" s="25"/>
    </row>
    <row r="3929" spans="7:16" x14ac:dyDescent="0.25">
      <c r="G3929" s="28"/>
      <c r="P3929" s="25"/>
    </row>
    <row r="3930" spans="7:16" x14ac:dyDescent="0.25">
      <c r="G3930" s="28"/>
      <c r="P3930" s="25"/>
    </row>
    <row r="3931" spans="7:16" x14ac:dyDescent="0.25">
      <c r="G3931" s="28"/>
      <c r="P3931" s="25"/>
    </row>
    <row r="3932" spans="7:16" x14ac:dyDescent="0.25">
      <c r="G3932" s="28"/>
      <c r="P3932" s="25"/>
    </row>
    <row r="3933" spans="7:16" x14ac:dyDescent="0.25">
      <c r="G3933" s="28"/>
      <c r="P3933" s="25"/>
    </row>
    <row r="3934" spans="7:16" x14ac:dyDescent="0.25">
      <c r="G3934" s="28"/>
      <c r="P3934" s="25"/>
    </row>
    <row r="3935" spans="7:16" x14ac:dyDescent="0.25">
      <c r="G3935" s="28"/>
      <c r="P3935" s="25"/>
    </row>
    <row r="3936" spans="7:16" x14ac:dyDescent="0.25">
      <c r="G3936" s="28"/>
      <c r="P3936" s="25"/>
    </row>
    <row r="3937" spans="7:16" x14ac:dyDescent="0.25">
      <c r="G3937" s="28"/>
      <c r="P3937" s="25"/>
    </row>
    <row r="3938" spans="7:16" x14ac:dyDescent="0.25">
      <c r="G3938" s="28"/>
      <c r="P3938" s="25"/>
    </row>
    <row r="3939" spans="7:16" x14ac:dyDescent="0.25">
      <c r="G3939" s="28"/>
      <c r="P3939" s="25"/>
    </row>
    <row r="3940" spans="7:16" x14ac:dyDescent="0.25">
      <c r="G3940" s="28"/>
      <c r="P3940" s="25"/>
    </row>
    <row r="3941" spans="7:16" x14ac:dyDescent="0.25">
      <c r="G3941" s="28"/>
      <c r="P3941" s="25"/>
    </row>
    <row r="3942" spans="7:16" x14ac:dyDescent="0.25">
      <c r="G3942" s="28"/>
      <c r="P3942" s="25"/>
    </row>
    <row r="3943" spans="7:16" x14ac:dyDescent="0.25">
      <c r="G3943" s="28"/>
      <c r="P3943" s="25"/>
    </row>
    <row r="3944" spans="7:16" x14ac:dyDescent="0.25">
      <c r="G3944" s="28"/>
      <c r="P3944" s="25"/>
    </row>
    <row r="3945" spans="7:16" x14ac:dyDescent="0.25">
      <c r="G3945" s="28"/>
      <c r="P3945" s="25"/>
    </row>
    <row r="3946" spans="7:16" x14ac:dyDescent="0.25">
      <c r="G3946" s="28"/>
      <c r="P3946" s="25"/>
    </row>
    <row r="3947" spans="7:16" x14ac:dyDescent="0.25">
      <c r="G3947" s="28"/>
      <c r="P3947" s="25"/>
    </row>
    <row r="3948" spans="7:16" x14ac:dyDescent="0.25">
      <c r="G3948" s="28"/>
      <c r="P3948" s="25"/>
    </row>
    <row r="3949" spans="7:16" x14ac:dyDescent="0.25">
      <c r="G3949" s="28"/>
      <c r="P3949" s="25"/>
    </row>
    <row r="3950" spans="7:16" x14ac:dyDescent="0.25">
      <c r="G3950" s="28"/>
      <c r="P3950" s="25"/>
    </row>
    <row r="3951" spans="7:16" x14ac:dyDescent="0.25">
      <c r="G3951" s="28"/>
      <c r="P3951" s="25"/>
    </row>
    <row r="3952" spans="7:16" x14ac:dyDescent="0.25">
      <c r="G3952" s="28"/>
      <c r="P3952" s="25"/>
    </row>
    <row r="3953" spans="7:16" x14ac:dyDescent="0.25">
      <c r="G3953" s="28"/>
      <c r="P3953" s="25"/>
    </row>
    <row r="3954" spans="7:16" x14ac:dyDescent="0.25">
      <c r="G3954" s="28"/>
      <c r="P3954" s="25"/>
    </row>
    <row r="3955" spans="7:16" x14ac:dyDescent="0.25">
      <c r="G3955" s="28"/>
      <c r="P3955" s="25"/>
    </row>
    <row r="3956" spans="7:16" x14ac:dyDescent="0.25">
      <c r="G3956" s="28"/>
      <c r="P3956" s="25"/>
    </row>
    <row r="3957" spans="7:16" x14ac:dyDescent="0.25">
      <c r="G3957" s="28"/>
      <c r="P3957" s="25"/>
    </row>
    <row r="3958" spans="7:16" x14ac:dyDescent="0.25">
      <c r="G3958" s="28"/>
      <c r="P3958" s="25"/>
    </row>
    <row r="3959" spans="7:16" x14ac:dyDescent="0.25">
      <c r="G3959" s="28"/>
      <c r="P3959" s="25"/>
    </row>
    <row r="3960" spans="7:16" x14ac:dyDescent="0.25">
      <c r="G3960" s="28"/>
      <c r="P3960" s="25"/>
    </row>
    <row r="3961" spans="7:16" x14ac:dyDescent="0.25">
      <c r="G3961" s="28"/>
      <c r="P3961" s="25"/>
    </row>
    <row r="3962" spans="7:16" x14ac:dyDescent="0.25">
      <c r="G3962" s="28"/>
      <c r="P3962" s="25"/>
    </row>
    <row r="3963" spans="7:16" x14ac:dyDescent="0.25">
      <c r="G3963" s="28"/>
      <c r="P3963" s="25"/>
    </row>
    <row r="3964" spans="7:16" x14ac:dyDescent="0.25">
      <c r="G3964" s="28"/>
      <c r="P3964" s="25"/>
    </row>
    <row r="3965" spans="7:16" x14ac:dyDescent="0.25">
      <c r="G3965" s="28"/>
      <c r="P3965" s="25"/>
    </row>
    <row r="3966" spans="7:16" x14ac:dyDescent="0.25">
      <c r="G3966" s="28"/>
      <c r="P3966" s="25"/>
    </row>
    <row r="3967" spans="7:16" x14ac:dyDescent="0.25">
      <c r="G3967" s="28"/>
      <c r="P3967" s="25"/>
    </row>
    <row r="3968" spans="7:16" x14ac:dyDescent="0.25">
      <c r="G3968" s="28"/>
      <c r="P3968" s="25"/>
    </row>
    <row r="3969" spans="7:16" x14ac:dyDescent="0.25">
      <c r="G3969" s="28"/>
      <c r="P3969" s="25"/>
    </row>
    <row r="3970" spans="7:16" x14ac:dyDescent="0.25">
      <c r="G3970" s="28"/>
      <c r="P3970" s="25"/>
    </row>
    <row r="3971" spans="7:16" x14ac:dyDescent="0.25">
      <c r="G3971" s="28"/>
      <c r="P3971" s="25"/>
    </row>
    <row r="3972" spans="7:16" x14ac:dyDescent="0.25">
      <c r="G3972" s="28"/>
      <c r="P3972" s="25"/>
    </row>
    <row r="3973" spans="7:16" x14ac:dyDescent="0.25">
      <c r="G3973" s="28"/>
      <c r="P3973" s="25"/>
    </row>
    <row r="3974" spans="7:16" x14ac:dyDescent="0.25">
      <c r="G3974" s="28"/>
      <c r="P3974" s="25"/>
    </row>
    <row r="3975" spans="7:16" x14ac:dyDescent="0.25">
      <c r="G3975" s="28"/>
      <c r="P3975" s="25"/>
    </row>
    <row r="3976" spans="7:16" x14ac:dyDescent="0.25">
      <c r="G3976" s="28"/>
      <c r="P3976" s="25"/>
    </row>
    <row r="3977" spans="7:16" x14ac:dyDescent="0.25">
      <c r="G3977" s="28"/>
      <c r="P3977" s="25"/>
    </row>
    <row r="3978" spans="7:16" x14ac:dyDescent="0.25">
      <c r="G3978" s="28"/>
      <c r="P3978" s="25"/>
    </row>
    <row r="3979" spans="7:16" x14ac:dyDescent="0.25">
      <c r="G3979" s="28"/>
      <c r="P3979" s="25"/>
    </row>
    <row r="3980" spans="7:16" x14ac:dyDescent="0.25">
      <c r="G3980" s="28"/>
      <c r="P3980" s="25"/>
    </row>
    <row r="3981" spans="7:16" x14ac:dyDescent="0.25">
      <c r="G3981" s="28"/>
      <c r="P3981" s="25"/>
    </row>
    <row r="3982" spans="7:16" x14ac:dyDescent="0.25">
      <c r="G3982" s="28"/>
      <c r="P3982" s="25"/>
    </row>
    <row r="3983" spans="7:16" x14ac:dyDescent="0.25">
      <c r="G3983" s="28"/>
      <c r="P3983" s="25"/>
    </row>
    <row r="3984" spans="7:16" x14ac:dyDescent="0.25">
      <c r="G3984" s="28"/>
      <c r="P3984" s="25"/>
    </row>
    <row r="3985" spans="7:16" x14ac:dyDescent="0.25">
      <c r="G3985" s="28"/>
      <c r="P3985" s="25"/>
    </row>
    <row r="3986" spans="7:16" x14ac:dyDescent="0.25">
      <c r="G3986" s="28"/>
      <c r="P3986" s="25"/>
    </row>
    <row r="3987" spans="7:16" x14ac:dyDescent="0.25">
      <c r="G3987" s="28"/>
      <c r="P3987" s="25"/>
    </row>
    <row r="3988" spans="7:16" x14ac:dyDescent="0.25">
      <c r="G3988" s="28"/>
      <c r="P3988" s="25"/>
    </row>
    <row r="3989" spans="7:16" x14ac:dyDescent="0.25">
      <c r="G3989" s="28"/>
      <c r="P3989" s="25"/>
    </row>
    <row r="3990" spans="7:16" x14ac:dyDescent="0.25">
      <c r="G3990" s="28"/>
      <c r="P3990" s="25"/>
    </row>
    <row r="3991" spans="7:16" x14ac:dyDescent="0.25">
      <c r="G3991" s="28"/>
      <c r="P3991" s="25"/>
    </row>
    <row r="3992" spans="7:16" x14ac:dyDescent="0.25">
      <c r="G3992" s="28"/>
      <c r="P3992" s="25"/>
    </row>
    <row r="3993" spans="7:16" x14ac:dyDescent="0.25">
      <c r="G3993" s="28"/>
      <c r="P3993" s="25"/>
    </row>
    <row r="3994" spans="7:16" x14ac:dyDescent="0.25">
      <c r="G3994" s="28"/>
      <c r="P3994" s="25"/>
    </row>
    <row r="3995" spans="7:16" x14ac:dyDescent="0.25">
      <c r="G3995" s="28"/>
      <c r="P3995" s="25"/>
    </row>
    <row r="3996" spans="7:16" x14ac:dyDescent="0.25">
      <c r="G3996" s="28"/>
      <c r="P3996" s="25"/>
    </row>
    <row r="3997" spans="7:16" x14ac:dyDescent="0.25">
      <c r="G3997" s="28"/>
      <c r="P3997" s="25"/>
    </row>
    <row r="3998" spans="7:16" x14ac:dyDescent="0.25">
      <c r="G3998" s="28"/>
      <c r="P3998" s="25"/>
    </row>
    <row r="3999" spans="7:16" x14ac:dyDescent="0.25">
      <c r="G3999" s="28"/>
      <c r="P3999" s="25"/>
    </row>
    <row r="4000" spans="7:16" x14ac:dyDescent="0.25">
      <c r="G4000" s="28"/>
      <c r="P4000" s="25"/>
    </row>
    <row r="4001" spans="7:16" x14ac:dyDescent="0.25">
      <c r="G4001" s="28"/>
      <c r="P4001" s="25"/>
    </row>
    <row r="4002" spans="7:16" x14ac:dyDescent="0.25">
      <c r="G4002" s="28"/>
      <c r="P4002" s="25"/>
    </row>
    <row r="4003" spans="7:16" x14ac:dyDescent="0.25">
      <c r="G4003" s="28"/>
      <c r="P4003" s="25"/>
    </row>
    <row r="4004" spans="7:16" x14ac:dyDescent="0.25">
      <c r="G4004" s="28"/>
      <c r="P4004" s="25"/>
    </row>
    <row r="4005" spans="7:16" x14ac:dyDescent="0.25">
      <c r="G4005" s="28"/>
      <c r="P4005" s="25"/>
    </row>
    <row r="4006" spans="7:16" x14ac:dyDescent="0.25">
      <c r="G4006" s="28"/>
      <c r="P4006" s="25"/>
    </row>
    <row r="4007" spans="7:16" x14ac:dyDescent="0.25">
      <c r="G4007" s="28"/>
      <c r="P4007" s="25"/>
    </row>
    <row r="4008" spans="7:16" x14ac:dyDescent="0.25">
      <c r="G4008" s="28"/>
      <c r="P4008" s="25"/>
    </row>
    <row r="4009" spans="7:16" x14ac:dyDescent="0.25">
      <c r="G4009" s="28"/>
      <c r="P4009" s="25"/>
    </row>
    <row r="4010" spans="7:16" x14ac:dyDescent="0.25">
      <c r="G4010" s="28"/>
      <c r="P4010" s="25"/>
    </row>
    <row r="4011" spans="7:16" x14ac:dyDescent="0.25">
      <c r="G4011" s="28"/>
      <c r="P4011" s="25"/>
    </row>
    <row r="4012" spans="7:16" x14ac:dyDescent="0.25">
      <c r="G4012" s="28"/>
      <c r="P4012" s="25"/>
    </row>
    <row r="4013" spans="7:16" x14ac:dyDescent="0.25">
      <c r="G4013" s="28"/>
      <c r="P4013" s="25"/>
    </row>
    <row r="4014" spans="7:16" x14ac:dyDescent="0.25">
      <c r="G4014" s="28"/>
      <c r="P4014" s="25"/>
    </row>
    <row r="4015" spans="7:16" x14ac:dyDescent="0.25">
      <c r="G4015" s="28"/>
      <c r="P4015" s="25"/>
    </row>
    <row r="4016" spans="7:16" x14ac:dyDescent="0.25">
      <c r="G4016" s="28"/>
      <c r="P4016" s="25"/>
    </row>
    <row r="4017" spans="7:16" x14ac:dyDescent="0.25">
      <c r="G4017" s="28"/>
      <c r="P4017" s="25"/>
    </row>
    <row r="4018" spans="7:16" x14ac:dyDescent="0.25">
      <c r="G4018" s="28"/>
      <c r="P4018" s="25"/>
    </row>
    <row r="4019" spans="7:16" x14ac:dyDescent="0.25">
      <c r="G4019" s="28"/>
      <c r="P4019" s="25"/>
    </row>
    <row r="4020" spans="7:16" x14ac:dyDescent="0.25">
      <c r="G4020" s="28"/>
      <c r="P4020" s="25"/>
    </row>
    <row r="4021" spans="7:16" x14ac:dyDescent="0.25">
      <c r="G4021" s="28"/>
      <c r="P4021" s="25"/>
    </row>
    <row r="4022" spans="7:16" x14ac:dyDescent="0.25">
      <c r="G4022" s="28"/>
      <c r="P4022" s="25"/>
    </row>
    <row r="4023" spans="7:16" x14ac:dyDescent="0.25">
      <c r="G4023" s="28"/>
      <c r="P4023" s="25"/>
    </row>
    <row r="4024" spans="7:16" x14ac:dyDescent="0.25">
      <c r="G4024" s="28"/>
      <c r="P4024" s="25"/>
    </row>
    <row r="4025" spans="7:16" x14ac:dyDescent="0.25">
      <c r="G4025" s="28"/>
      <c r="P4025" s="25"/>
    </row>
    <row r="4026" spans="7:16" x14ac:dyDescent="0.25">
      <c r="G4026" s="28"/>
      <c r="P4026" s="25"/>
    </row>
    <row r="4027" spans="7:16" x14ac:dyDescent="0.25">
      <c r="G4027" s="28"/>
      <c r="P4027" s="25"/>
    </row>
    <row r="4028" spans="7:16" x14ac:dyDescent="0.25">
      <c r="G4028" s="28"/>
      <c r="P4028" s="25"/>
    </row>
    <row r="4029" spans="7:16" x14ac:dyDescent="0.25">
      <c r="G4029" s="28"/>
      <c r="P4029" s="25"/>
    </row>
    <row r="4030" spans="7:16" x14ac:dyDescent="0.25">
      <c r="G4030" s="28"/>
      <c r="P4030" s="25"/>
    </row>
    <row r="4031" spans="7:16" x14ac:dyDescent="0.25">
      <c r="G4031" s="28"/>
      <c r="P4031" s="25"/>
    </row>
    <row r="4032" spans="7:16" x14ac:dyDescent="0.25">
      <c r="G4032" s="28"/>
      <c r="P4032" s="25"/>
    </row>
    <row r="4033" spans="7:16" x14ac:dyDescent="0.25">
      <c r="G4033" s="28"/>
      <c r="P4033" s="25"/>
    </row>
    <row r="4034" spans="7:16" x14ac:dyDescent="0.25">
      <c r="G4034" s="28"/>
      <c r="P4034" s="25"/>
    </row>
    <row r="4035" spans="7:16" x14ac:dyDescent="0.25">
      <c r="G4035" s="28"/>
      <c r="P4035" s="25"/>
    </row>
    <row r="4036" spans="7:16" x14ac:dyDescent="0.25">
      <c r="G4036" s="28"/>
      <c r="P4036" s="25"/>
    </row>
    <row r="4037" spans="7:16" x14ac:dyDescent="0.25">
      <c r="G4037" s="28"/>
      <c r="P4037" s="25"/>
    </row>
    <row r="4038" spans="7:16" x14ac:dyDescent="0.25">
      <c r="G4038" s="28"/>
      <c r="P4038" s="25"/>
    </row>
    <row r="4039" spans="7:16" x14ac:dyDescent="0.25">
      <c r="G4039" s="28"/>
      <c r="P4039" s="25"/>
    </row>
    <row r="4040" spans="7:16" x14ac:dyDescent="0.25">
      <c r="G4040" s="28"/>
      <c r="P4040" s="25"/>
    </row>
    <row r="4041" spans="7:16" x14ac:dyDescent="0.25">
      <c r="G4041" s="28"/>
      <c r="P4041" s="25"/>
    </row>
    <row r="4042" spans="7:16" x14ac:dyDescent="0.25">
      <c r="G4042" s="28"/>
      <c r="P4042" s="25"/>
    </row>
    <row r="4043" spans="7:16" x14ac:dyDescent="0.25">
      <c r="G4043" s="28"/>
      <c r="P4043" s="25"/>
    </row>
    <row r="4044" spans="7:16" x14ac:dyDescent="0.25">
      <c r="G4044" s="28"/>
      <c r="P4044" s="25"/>
    </row>
    <row r="4045" spans="7:16" x14ac:dyDescent="0.25">
      <c r="G4045" s="28"/>
      <c r="P4045" s="25"/>
    </row>
    <row r="4046" spans="7:16" x14ac:dyDescent="0.25">
      <c r="G4046" s="28"/>
      <c r="P4046" s="25"/>
    </row>
    <row r="4047" spans="7:16" x14ac:dyDescent="0.25">
      <c r="G4047" s="28"/>
      <c r="P4047" s="25"/>
    </row>
    <row r="4048" spans="7:16" x14ac:dyDescent="0.25">
      <c r="G4048" s="28"/>
      <c r="P4048" s="25"/>
    </row>
    <row r="4049" spans="7:16" x14ac:dyDescent="0.25">
      <c r="G4049" s="28"/>
      <c r="P4049" s="25"/>
    </row>
    <row r="4050" spans="7:16" x14ac:dyDescent="0.25">
      <c r="G4050" s="28"/>
      <c r="P4050" s="25"/>
    </row>
    <row r="4051" spans="7:16" x14ac:dyDescent="0.25">
      <c r="G4051" s="28"/>
      <c r="P4051" s="25"/>
    </row>
    <row r="4052" spans="7:16" x14ac:dyDescent="0.25">
      <c r="G4052" s="28"/>
      <c r="P4052" s="25"/>
    </row>
    <row r="4053" spans="7:16" x14ac:dyDescent="0.25">
      <c r="G4053" s="28"/>
      <c r="P4053" s="25"/>
    </row>
    <row r="4054" spans="7:16" x14ac:dyDescent="0.25">
      <c r="G4054" s="28"/>
      <c r="P4054" s="25"/>
    </row>
    <row r="4055" spans="7:16" x14ac:dyDescent="0.25">
      <c r="G4055" s="28"/>
      <c r="P4055" s="25"/>
    </row>
    <row r="4056" spans="7:16" x14ac:dyDescent="0.25">
      <c r="G4056" s="28"/>
      <c r="P4056" s="25"/>
    </row>
    <row r="4057" spans="7:16" x14ac:dyDescent="0.25">
      <c r="G4057" s="28"/>
      <c r="P4057" s="25"/>
    </row>
    <row r="4058" spans="7:16" x14ac:dyDescent="0.25">
      <c r="G4058" s="28"/>
      <c r="P4058" s="25"/>
    </row>
    <row r="4059" spans="7:16" x14ac:dyDescent="0.25">
      <c r="G4059" s="28"/>
      <c r="P4059" s="25"/>
    </row>
    <row r="4060" spans="7:16" x14ac:dyDescent="0.25">
      <c r="G4060" s="28"/>
      <c r="P4060" s="25"/>
    </row>
    <row r="4061" spans="7:16" x14ac:dyDescent="0.25">
      <c r="G4061" s="28"/>
      <c r="P4061" s="25"/>
    </row>
    <row r="4062" spans="7:16" x14ac:dyDescent="0.25">
      <c r="G4062" s="28"/>
      <c r="P4062" s="25"/>
    </row>
    <row r="4063" spans="7:16" x14ac:dyDescent="0.25">
      <c r="G4063" s="28"/>
      <c r="P4063" s="25"/>
    </row>
    <row r="4064" spans="7:16" x14ac:dyDescent="0.25">
      <c r="G4064" s="28"/>
      <c r="P4064" s="25"/>
    </row>
    <row r="4065" spans="7:16" x14ac:dyDescent="0.25">
      <c r="G4065" s="28"/>
      <c r="P4065" s="25"/>
    </row>
    <row r="4066" spans="7:16" x14ac:dyDescent="0.25">
      <c r="G4066" s="28"/>
      <c r="P4066" s="25"/>
    </row>
    <row r="4067" spans="7:16" x14ac:dyDescent="0.25">
      <c r="G4067" s="28"/>
      <c r="P4067" s="25"/>
    </row>
    <row r="4068" spans="7:16" x14ac:dyDescent="0.25">
      <c r="G4068" s="28"/>
      <c r="P4068" s="25"/>
    </row>
    <row r="4069" spans="7:16" x14ac:dyDescent="0.25">
      <c r="G4069" s="28"/>
      <c r="P4069" s="25"/>
    </row>
    <row r="4070" spans="7:16" x14ac:dyDescent="0.25">
      <c r="G4070" s="28"/>
      <c r="P4070" s="25"/>
    </row>
    <row r="4071" spans="7:16" x14ac:dyDescent="0.25">
      <c r="G4071" s="28"/>
      <c r="P4071" s="25"/>
    </row>
    <row r="4072" spans="7:16" x14ac:dyDescent="0.25">
      <c r="G4072" s="28"/>
      <c r="P4072" s="25"/>
    </row>
    <row r="4073" spans="7:16" x14ac:dyDescent="0.25">
      <c r="G4073" s="28"/>
      <c r="P4073" s="25"/>
    </row>
    <row r="4074" spans="7:16" x14ac:dyDescent="0.25">
      <c r="G4074" s="28"/>
      <c r="P4074" s="25"/>
    </row>
    <row r="4075" spans="7:16" x14ac:dyDescent="0.25">
      <c r="G4075" s="28"/>
      <c r="P4075" s="25"/>
    </row>
    <row r="4076" spans="7:16" x14ac:dyDescent="0.25">
      <c r="G4076" s="28"/>
      <c r="P4076" s="25"/>
    </row>
    <row r="4077" spans="7:16" x14ac:dyDescent="0.25">
      <c r="G4077" s="28"/>
      <c r="P4077" s="25"/>
    </row>
    <row r="4078" spans="7:16" x14ac:dyDescent="0.25">
      <c r="G4078" s="28"/>
      <c r="P4078" s="25"/>
    </row>
    <row r="4079" spans="7:16" x14ac:dyDescent="0.25">
      <c r="G4079" s="28"/>
      <c r="P4079" s="25"/>
    </row>
    <row r="4080" spans="7:16" x14ac:dyDescent="0.25">
      <c r="G4080" s="28"/>
      <c r="P4080" s="25"/>
    </row>
    <row r="4081" spans="7:16" x14ac:dyDescent="0.25">
      <c r="G4081" s="28"/>
      <c r="P4081" s="25"/>
    </row>
    <row r="4082" spans="7:16" x14ac:dyDescent="0.25">
      <c r="G4082" s="28"/>
      <c r="P4082" s="25"/>
    </row>
    <row r="4083" spans="7:16" x14ac:dyDescent="0.25">
      <c r="G4083" s="28"/>
      <c r="P4083" s="25"/>
    </row>
    <row r="4084" spans="7:16" x14ac:dyDescent="0.25">
      <c r="G4084" s="28"/>
      <c r="P4084" s="25"/>
    </row>
    <row r="4085" spans="7:16" x14ac:dyDescent="0.25">
      <c r="G4085" s="28"/>
      <c r="P4085" s="25"/>
    </row>
    <row r="4086" spans="7:16" x14ac:dyDescent="0.25">
      <c r="G4086" s="28"/>
      <c r="P4086" s="25"/>
    </row>
    <row r="4087" spans="7:16" x14ac:dyDescent="0.25">
      <c r="G4087" s="28"/>
      <c r="P4087" s="25"/>
    </row>
    <row r="4088" spans="7:16" x14ac:dyDescent="0.25">
      <c r="G4088" s="28"/>
      <c r="P4088" s="25"/>
    </row>
    <row r="4089" spans="7:16" x14ac:dyDescent="0.25">
      <c r="G4089" s="28"/>
      <c r="P4089" s="25"/>
    </row>
    <row r="4090" spans="7:16" x14ac:dyDescent="0.25">
      <c r="G4090" s="28"/>
      <c r="P4090" s="25"/>
    </row>
    <row r="4091" spans="7:16" x14ac:dyDescent="0.25">
      <c r="G4091" s="28"/>
      <c r="P4091" s="25"/>
    </row>
    <row r="4092" spans="7:16" x14ac:dyDescent="0.25">
      <c r="G4092" s="28"/>
      <c r="P4092" s="25"/>
    </row>
    <row r="4093" spans="7:16" x14ac:dyDescent="0.25">
      <c r="G4093" s="28"/>
      <c r="P4093" s="25"/>
    </row>
    <row r="4094" spans="7:16" x14ac:dyDescent="0.25">
      <c r="G4094" s="28"/>
      <c r="P4094" s="25"/>
    </row>
    <row r="4095" spans="7:16" x14ac:dyDescent="0.25">
      <c r="G4095" s="28"/>
      <c r="P4095" s="25"/>
    </row>
    <row r="4096" spans="7:16" x14ac:dyDescent="0.25">
      <c r="G4096" s="28"/>
      <c r="P4096" s="25"/>
    </row>
    <row r="4097" spans="7:16" x14ac:dyDescent="0.25">
      <c r="G4097" s="28"/>
      <c r="P4097" s="25"/>
    </row>
    <row r="4098" spans="7:16" x14ac:dyDescent="0.25">
      <c r="G4098" s="28"/>
      <c r="P4098" s="25"/>
    </row>
    <row r="4099" spans="7:16" x14ac:dyDescent="0.25">
      <c r="G4099" s="28"/>
      <c r="P4099" s="25"/>
    </row>
    <row r="4100" spans="7:16" x14ac:dyDescent="0.25">
      <c r="G4100" s="28"/>
      <c r="P4100" s="25"/>
    </row>
    <row r="4101" spans="7:16" x14ac:dyDescent="0.25">
      <c r="G4101" s="28"/>
      <c r="P4101" s="25"/>
    </row>
    <row r="4102" spans="7:16" x14ac:dyDescent="0.25">
      <c r="G4102" s="28"/>
      <c r="P4102" s="25"/>
    </row>
    <row r="4103" spans="7:16" x14ac:dyDescent="0.25">
      <c r="G4103" s="28"/>
      <c r="P4103" s="25"/>
    </row>
    <row r="4104" spans="7:16" x14ac:dyDescent="0.25">
      <c r="G4104" s="28"/>
      <c r="P4104" s="25"/>
    </row>
    <row r="4105" spans="7:16" x14ac:dyDescent="0.25">
      <c r="G4105" s="28"/>
      <c r="P4105" s="25"/>
    </row>
    <row r="4106" spans="7:16" x14ac:dyDescent="0.25">
      <c r="G4106" s="28"/>
      <c r="P4106" s="25"/>
    </row>
    <row r="4107" spans="7:16" x14ac:dyDescent="0.25">
      <c r="G4107" s="28"/>
      <c r="P4107" s="25"/>
    </row>
    <row r="4108" spans="7:16" x14ac:dyDescent="0.25">
      <c r="G4108" s="28"/>
      <c r="P4108" s="25"/>
    </row>
    <row r="4109" spans="7:16" x14ac:dyDescent="0.25">
      <c r="G4109" s="28"/>
      <c r="P4109" s="25"/>
    </row>
    <row r="4110" spans="7:16" x14ac:dyDescent="0.25">
      <c r="G4110" s="28"/>
      <c r="P4110" s="25"/>
    </row>
    <row r="4111" spans="7:16" x14ac:dyDescent="0.25">
      <c r="G4111" s="28"/>
      <c r="P4111" s="25"/>
    </row>
    <row r="4112" spans="7:16" x14ac:dyDescent="0.25">
      <c r="G4112" s="28"/>
      <c r="P4112" s="25"/>
    </row>
    <row r="4113" spans="7:16" x14ac:dyDescent="0.25">
      <c r="G4113" s="28"/>
      <c r="P4113" s="25"/>
    </row>
    <row r="4114" spans="7:16" x14ac:dyDescent="0.25">
      <c r="G4114" s="28"/>
      <c r="P4114" s="25"/>
    </row>
    <row r="4115" spans="7:16" x14ac:dyDescent="0.25">
      <c r="G4115" s="28"/>
      <c r="P4115" s="25"/>
    </row>
    <row r="4116" spans="7:16" x14ac:dyDescent="0.25">
      <c r="G4116" s="28"/>
      <c r="P4116" s="25"/>
    </row>
    <row r="4117" spans="7:16" x14ac:dyDescent="0.25">
      <c r="G4117" s="28"/>
      <c r="P4117" s="25"/>
    </row>
    <row r="4118" spans="7:16" x14ac:dyDescent="0.25">
      <c r="G4118" s="28"/>
      <c r="P4118" s="25"/>
    </row>
    <row r="4119" spans="7:16" x14ac:dyDescent="0.25">
      <c r="G4119" s="28"/>
      <c r="P4119" s="25"/>
    </row>
    <row r="4120" spans="7:16" x14ac:dyDescent="0.25">
      <c r="G4120" s="28"/>
      <c r="P4120" s="25"/>
    </row>
    <row r="4121" spans="7:16" x14ac:dyDescent="0.25">
      <c r="G4121" s="28"/>
      <c r="P4121" s="25"/>
    </row>
    <row r="4122" spans="7:16" x14ac:dyDescent="0.25">
      <c r="G4122" s="28"/>
      <c r="P4122" s="25"/>
    </row>
    <row r="4123" spans="7:16" x14ac:dyDescent="0.25">
      <c r="G4123" s="28"/>
      <c r="P4123" s="25"/>
    </row>
    <row r="4124" spans="7:16" x14ac:dyDescent="0.25">
      <c r="G4124" s="28"/>
      <c r="P4124" s="25"/>
    </row>
    <row r="4125" spans="7:16" x14ac:dyDescent="0.25">
      <c r="G4125" s="28"/>
      <c r="P4125" s="25"/>
    </row>
    <row r="4126" spans="7:16" x14ac:dyDescent="0.25">
      <c r="G4126" s="28"/>
      <c r="P4126" s="25"/>
    </row>
    <row r="4127" spans="7:16" x14ac:dyDescent="0.25">
      <c r="G4127" s="28"/>
      <c r="P4127" s="25"/>
    </row>
    <row r="4128" spans="7:16" x14ac:dyDescent="0.25">
      <c r="G4128" s="28"/>
      <c r="P4128" s="25"/>
    </row>
    <row r="4129" spans="7:16" x14ac:dyDescent="0.25">
      <c r="G4129" s="28"/>
      <c r="P4129" s="25"/>
    </row>
    <row r="4130" spans="7:16" x14ac:dyDescent="0.25">
      <c r="G4130" s="28"/>
      <c r="P4130" s="25"/>
    </row>
    <row r="4131" spans="7:16" x14ac:dyDescent="0.25">
      <c r="G4131" s="28"/>
      <c r="P4131" s="25"/>
    </row>
    <row r="4132" spans="7:16" x14ac:dyDescent="0.25">
      <c r="G4132" s="28"/>
      <c r="P4132" s="25"/>
    </row>
    <row r="4133" spans="7:16" x14ac:dyDescent="0.25">
      <c r="G4133" s="28"/>
      <c r="P4133" s="25"/>
    </row>
    <row r="4134" spans="7:16" x14ac:dyDescent="0.25">
      <c r="G4134" s="28"/>
      <c r="P4134" s="25"/>
    </row>
    <row r="4135" spans="7:16" x14ac:dyDescent="0.25">
      <c r="G4135" s="28"/>
      <c r="P4135" s="25"/>
    </row>
    <row r="4136" spans="7:16" x14ac:dyDescent="0.25">
      <c r="G4136" s="28"/>
      <c r="P4136" s="25"/>
    </row>
    <row r="4137" spans="7:16" x14ac:dyDescent="0.25">
      <c r="G4137" s="28"/>
      <c r="P4137" s="25"/>
    </row>
    <row r="4138" spans="7:16" x14ac:dyDescent="0.25">
      <c r="G4138" s="28"/>
      <c r="P4138" s="25"/>
    </row>
    <row r="4139" spans="7:16" x14ac:dyDescent="0.25">
      <c r="G4139" s="28"/>
      <c r="P4139" s="25"/>
    </row>
    <row r="4140" spans="7:16" x14ac:dyDescent="0.25">
      <c r="G4140" s="28"/>
      <c r="P4140" s="25"/>
    </row>
    <row r="4141" spans="7:16" x14ac:dyDescent="0.25">
      <c r="G4141" s="28"/>
      <c r="P4141" s="25"/>
    </row>
    <row r="4142" spans="7:16" x14ac:dyDescent="0.25">
      <c r="G4142" s="28"/>
      <c r="P4142" s="25"/>
    </row>
    <row r="4143" spans="7:16" x14ac:dyDescent="0.25">
      <c r="G4143" s="28"/>
      <c r="P4143" s="25"/>
    </row>
    <row r="4144" spans="7:16" x14ac:dyDescent="0.25">
      <c r="G4144" s="28"/>
      <c r="P4144" s="25"/>
    </row>
    <row r="4145" spans="7:16" x14ac:dyDescent="0.25">
      <c r="G4145" s="28"/>
      <c r="P4145" s="25"/>
    </row>
    <row r="4146" spans="7:16" x14ac:dyDescent="0.25">
      <c r="G4146" s="28"/>
      <c r="P4146" s="25"/>
    </row>
    <row r="4147" spans="7:16" x14ac:dyDescent="0.25">
      <c r="G4147" s="28"/>
      <c r="P4147" s="25"/>
    </row>
    <row r="4148" spans="7:16" x14ac:dyDescent="0.25">
      <c r="G4148" s="28"/>
      <c r="P4148" s="25"/>
    </row>
    <row r="4149" spans="7:16" x14ac:dyDescent="0.25">
      <c r="G4149" s="28"/>
      <c r="P4149" s="25"/>
    </row>
    <row r="4150" spans="7:16" x14ac:dyDescent="0.25">
      <c r="G4150" s="28"/>
      <c r="P4150" s="25"/>
    </row>
    <row r="4151" spans="7:16" x14ac:dyDescent="0.25">
      <c r="G4151" s="28"/>
      <c r="P4151" s="25"/>
    </row>
    <row r="4152" spans="7:16" x14ac:dyDescent="0.25">
      <c r="G4152" s="28"/>
      <c r="P4152" s="25"/>
    </row>
    <row r="4153" spans="7:16" x14ac:dyDescent="0.25">
      <c r="G4153" s="28"/>
      <c r="P4153" s="25"/>
    </row>
    <row r="4154" spans="7:16" x14ac:dyDescent="0.25">
      <c r="G4154" s="28"/>
      <c r="P4154" s="25"/>
    </row>
    <row r="4155" spans="7:16" x14ac:dyDescent="0.25">
      <c r="G4155" s="28"/>
      <c r="P4155" s="25"/>
    </row>
    <row r="4156" spans="7:16" x14ac:dyDescent="0.25">
      <c r="G4156" s="28"/>
      <c r="P4156" s="25"/>
    </row>
    <row r="4157" spans="7:16" x14ac:dyDescent="0.25">
      <c r="G4157" s="28"/>
      <c r="P4157" s="25"/>
    </row>
    <row r="4158" spans="7:16" x14ac:dyDescent="0.25">
      <c r="G4158" s="28"/>
      <c r="P4158" s="25"/>
    </row>
    <row r="4159" spans="7:16" x14ac:dyDescent="0.25">
      <c r="G4159" s="28"/>
      <c r="P4159" s="25"/>
    </row>
    <row r="4160" spans="7:16" x14ac:dyDescent="0.25">
      <c r="G4160" s="28"/>
      <c r="P4160" s="25"/>
    </row>
    <row r="4161" spans="7:16" x14ac:dyDescent="0.25">
      <c r="G4161" s="28"/>
      <c r="P4161" s="25"/>
    </row>
    <row r="4162" spans="7:16" x14ac:dyDescent="0.25">
      <c r="G4162" s="28"/>
      <c r="P4162" s="25"/>
    </row>
    <row r="4163" spans="7:16" x14ac:dyDescent="0.25">
      <c r="G4163" s="28"/>
      <c r="P4163" s="25"/>
    </row>
    <row r="4164" spans="7:16" x14ac:dyDescent="0.25">
      <c r="G4164" s="28"/>
      <c r="P4164" s="25"/>
    </row>
    <row r="4165" spans="7:16" x14ac:dyDescent="0.25">
      <c r="G4165" s="28"/>
      <c r="P4165" s="25"/>
    </row>
    <row r="4166" spans="7:16" x14ac:dyDescent="0.25">
      <c r="G4166" s="28"/>
      <c r="P4166" s="25"/>
    </row>
    <row r="4167" spans="7:16" x14ac:dyDescent="0.25">
      <c r="G4167" s="28"/>
      <c r="P4167" s="25"/>
    </row>
    <row r="4168" spans="7:16" x14ac:dyDescent="0.25">
      <c r="G4168" s="28"/>
      <c r="P4168" s="25"/>
    </row>
    <row r="4169" spans="7:16" x14ac:dyDescent="0.25">
      <c r="G4169" s="28"/>
      <c r="P4169" s="25"/>
    </row>
    <row r="4170" spans="7:16" x14ac:dyDescent="0.25">
      <c r="G4170" s="28"/>
      <c r="P4170" s="25"/>
    </row>
    <row r="4171" spans="7:16" x14ac:dyDescent="0.25">
      <c r="G4171" s="28"/>
      <c r="P4171" s="25"/>
    </row>
    <row r="4172" spans="7:16" x14ac:dyDescent="0.25">
      <c r="G4172" s="28"/>
      <c r="P4172" s="25"/>
    </row>
    <row r="4173" spans="7:16" x14ac:dyDescent="0.25">
      <c r="G4173" s="28"/>
      <c r="P4173" s="25"/>
    </row>
    <row r="4174" spans="7:16" x14ac:dyDescent="0.25">
      <c r="G4174" s="28"/>
      <c r="P4174" s="25"/>
    </row>
    <row r="4175" spans="7:16" x14ac:dyDescent="0.25">
      <c r="G4175" s="28"/>
      <c r="P4175" s="25"/>
    </row>
    <row r="4176" spans="7:16" x14ac:dyDescent="0.25">
      <c r="G4176" s="28"/>
      <c r="P4176" s="25"/>
    </row>
    <row r="4177" spans="7:16" x14ac:dyDescent="0.25">
      <c r="G4177" s="28"/>
      <c r="P4177" s="25"/>
    </row>
    <row r="4178" spans="7:16" x14ac:dyDescent="0.25">
      <c r="G4178" s="28"/>
      <c r="P4178" s="25"/>
    </row>
    <row r="4179" spans="7:16" x14ac:dyDescent="0.25">
      <c r="G4179" s="28"/>
      <c r="P4179" s="25"/>
    </row>
    <row r="4180" spans="7:16" x14ac:dyDescent="0.25">
      <c r="G4180" s="28"/>
      <c r="P4180" s="25"/>
    </row>
    <row r="4181" spans="7:16" x14ac:dyDescent="0.25">
      <c r="G4181" s="28"/>
      <c r="P4181" s="25"/>
    </row>
    <row r="4182" spans="7:16" x14ac:dyDescent="0.25">
      <c r="G4182" s="28"/>
      <c r="P4182" s="25"/>
    </row>
    <row r="4183" spans="7:16" x14ac:dyDescent="0.25">
      <c r="G4183" s="28"/>
      <c r="P4183" s="25"/>
    </row>
    <row r="4184" spans="7:16" x14ac:dyDescent="0.25">
      <c r="G4184" s="28"/>
      <c r="P4184" s="25"/>
    </row>
    <row r="4185" spans="7:16" x14ac:dyDescent="0.25">
      <c r="G4185" s="28"/>
      <c r="P4185" s="25"/>
    </row>
    <row r="4186" spans="7:16" x14ac:dyDescent="0.25">
      <c r="G4186" s="28"/>
      <c r="P4186" s="25"/>
    </row>
    <row r="4187" spans="7:16" x14ac:dyDescent="0.25">
      <c r="G4187" s="28"/>
      <c r="P4187" s="25"/>
    </row>
    <row r="4188" spans="7:16" x14ac:dyDescent="0.25">
      <c r="G4188" s="28"/>
      <c r="P4188" s="25"/>
    </row>
    <row r="4189" spans="7:16" x14ac:dyDescent="0.25">
      <c r="G4189" s="28"/>
      <c r="P4189" s="25"/>
    </row>
    <row r="4190" spans="7:16" x14ac:dyDescent="0.25">
      <c r="G4190" s="28"/>
      <c r="P4190" s="25"/>
    </row>
    <row r="4191" spans="7:16" x14ac:dyDescent="0.25">
      <c r="G4191" s="28"/>
      <c r="P4191" s="25"/>
    </row>
    <row r="4192" spans="7:16" x14ac:dyDescent="0.25">
      <c r="G4192" s="28"/>
      <c r="P4192" s="25"/>
    </row>
    <row r="4193" spans="7:16" x14ac:dyDescent="0.25">
      <c r="G4193" s="28"/>
      <c r="P4193" s="25"/>
    </row>
    <row r="4194" spans="7:16" x14ac:dyDescent="0.25">
      <c r="G4194" s="28"/>
      <c r="P4194" s="25"/>
    </row>
    <row r="4195" spans="7:16" x14ac:dyDescent="0.25">
      <c r="G4195" s="28"/>
      <c r="P4195" s="25"/>
    </row>
    <row r="4196" spans="7:16" x14ac:dyDescent="0.25">
      <c r="G4196" s="28"/>
      <c r="P4196" s="25"/>
    </row>
    <row r="4197" spans="7:16" x14ac:dyDescent="0.25">
      <c r="G4197" s="28"/>
      <c r="P4197" s="25"/>
    </row>
    <row r="4198" spans="7:16" x14ac:dyDescent="0.25">
      <c r="G4198" s="28"/>
      <c r="P4198" s="25"/>
    </row>
    <row r="4199" spans="7:16" x14ac:dyDescent="0.25">
      <c r="G4199" s="28"/>
      <c r="P4199" s="25"/>
    </row>
    <row r="4200" spans="7:16" x14ac:dyDescent="0.25">
      <c r="G4200" s="28"/>
      <c r="P4200" s="25"/>
    </row>
    <row r="4201" spans="7:16" x14ac:dyDescent="0.25">
      <c r="G4201" s="28"/>
      <c r="P4201" s="25"/>
    </row>
    <row r="4202" spans="7:16" x14ac:dyDescent="0.25">
      <c r="G4202" s="28"/>
      <c r="P4202" s="25"/>
    </row>
    <row r="4203" spans="7:16" x14ac:dyDescent="0.25">
      <c r="G4203" s="28"/>
      <c r="P4203" s="25"/>
    </row>
    <row r="4204" spans="7:16" x14ac:dyDescent="0.25">
      <c r="G4204" s="28"/>
      <c r="P4204" s="25"/>
    </row>
    <row r="4205" spans="7:16" x14ac:dyDescent="0.25">
      <c r="G4205" s="28"/>
      <c r="P4205" s="25"/>
    </row>
    <row r="4206" spans="7:16" x14ac:dyDescent="0.25">
      <c r="G4206" s="28"/>
      <c r="P4206" s="25"/>
    </row>
    <row r="4207" spans="7:16" x14ac:dyDescent="0.25">
      <c r="G4207" s="28"/>
      <c r="P4207" s="25"/>
    </row>
    <row r="4208" spans="7:16" x14ac:dyDescent="0.25">
      <c r="G4208" s="28"/>
      <c r="P4208" s="25"/>
    </row>
    <row r="4209" spans="7:16" x14ac:dyDescent="0.25">
      <c r="G4209" s="28"/>
      <c r="P4209" s="25"/>
    </row>
    <row r="4210" spans="7:16" x14ac:dyDescent="0.25">
      <c r="G4210" s="28"/>
      <c r="P4210" s="25"/>
    </row>
    <row r="4211" spans="7:16" x14ac:dyDescent="0.25">
      <c r="G4211" s="28"/>
      <c r="P4211" s="25"/>
    </row>
    <row r="4212" spans="7:16" x14ac:dyDescent="0.25">
      <c r="G4212" s="28"/>
      <c r="P4212" s="25"/>
    </row>
    <row r="4213" spans="7:16" x14ac:dyDescent="0.25">
      <c r="G4213" s="28"/>
      <c r="P4213" s="25"/>
    </row>
    <row r="4214" spans="7:16" x14ac:dyDescent="0.25">
      <c r="G4214" s="28"/>
      <c r="P4214" s="25"/>
    </row>
    <row r="4215" spans="7:16" x14ac:dyDescent="0.25">
      <c r="G4215" s="28"/>
      <c r="P4215" s="25"/>
    </row>
    <row r="4216" spans="7:16" x14ac:dyDescent="0.25">
      <c r="G4216" s="28"/>
      <c r="P4216" s="25"/>
    </row>
    <row r="4217" spans="7:16" x14ac:dyDescent="0.25">
      <c r="G4217" s="28"/>
      <c r="P4217" s="25"/>
    </row>
    <row r="4218" spans="7:16" x14ac:dyDescent="0.25">
      <c r="G4218" s="28"/>
      <c r="P4218" s="25"/>
    </row>
    <row r="4219" spans="7:16" x14ac:dyDescent="0.25">
      <c r="G4219" s="28"/>
      <c r="P4219" s="25"/>
    </row>
    <row r="4220" spans="7:16" x14ac:dyDescent="0.25">
      <c r="G4220" s="28"/>
      <c r="P4220" s="25"/>
    </row>
    <row r="4221" spans="7:16" x14ac:dyDescent="0.25">
      <c r="G4221" s="28"/>
      <c r="P4221" s="25"/>
    </row>
    <row r="4222" spans="7:16" x14ac:dyDescent="0.25">
      <c r="G4222" s="28"/>
      <c r="P4222" s="25"/>
    </row>
    <row r="4223" spans="7:16" x14ac:dyDescent="0.25">
      <c r="G4223" s="28"/>
      <c r="P4223" s="25"/>
    </row>
    <row r="4224" spans="7:16" x14ac:dyDescent="0.25">
      <c r="G4224" s="28"/>
      <c r="P4224" s="25"/>
    </row>
    <row r="4225" spans="7:16" x14ac:dyDescent="0.25">
      <c r="G4225" s="28"/>
      <c r="P4225" s="25"/>
    </row>
    <row r="4226" spans="7:16" x14ac:dyDescent="0.25">
      <c r="G4226" s="28"/>
      <c r="P4226" s="25"/>
    </row>
    <row r="4227" spans="7:16" x14ac:dyDescent="0.25">
      <c r="G4227" s="28"/>
      <c r="P4227" s="25"/>
    </row>
    <row r="4228" spans="7:16" x14ac:dyDescent="0.25">
      <c r="G4228" s="28"/>
      <c r="P4228" s="25"/>
    </row>
    <row r="4229" spans="7:16" x14ac:dyDescent="0.25">
      <c r="G4229" s="28"/>
      <c r="P4229" s="25"/>
    </row>
    <row r="4230" spans="7:16" x14ac:dyDescent="0.25">
      <c r="G4230" s="28"/>
      <c r="P4230" s="25"/>
    </row>
    <row r="4231" spans="7:16" x14ac:dyDescent="0.25">
      <c r="G4231" s="28"/>
      <c r="P4231" s="25"/>
    </row>
    <row r="4232" spans="7:16" x14ac:dyDescent="0.25">
      <c r="G4232" s="28"/>
      <c r="P4232" s="25"/>
    </row>
    <row r="4233" spans="7:16" x14ac:dyDescent="0.25">
      <c r="G4233" s="28"/>
      <c r="P4233" s="25"/>
    </row>
    <row r="4234" spans="7:16" x14ac:dyDescent="0.25">
      <c r="G4234" s="28"/>
      <c r="P4234" s="25"/>
    </row>
    <row r="4235" spans="7:16" x14ac:dyDescent="0.25">
      <c r="G4235" s="28"/>
      <c r="P4235" s="25"/>
    </row>
    <row r="4236" spans="7:16" x14ac:dyDescent="0.25">
      <c r="G4236" s="28"/>
      <c r="P4236" s="25"/>
    </row>
    <row r="4237" spans="7:16" x14ac:dyDescent="0.25">
      <c r="G4237" s="28"/>
      <c r="P4237" s="25"/>
    </row>
    <row r="4238" spans="7:16" x14ac:dyDescent="0.25">
      <c r="G4238" s="28"/>
      <c r="P4238" s="25"/>
    </row>
    <row r="4239" spans="7:16" x14ac:dyDescent="0.25">
      <c r="G4239" s="28"/>
      <c r="P4239" s="25"/>
    </row>
    <row r="4240" spans="7:16" x14ac:dyDescent="0.25">
      <c r="G4240" s="28"/>
      <c r="P4240" s="25"/>
    </row>
    <row r="4241" spans="7:16" x14ac:dyDescent="0.25">
      <c r="G4241" s="28"/>
      <c r="P4241" s="25"/>
    </row>
    <row r="4242" spans="7:16" x14ac:dyDescent="0.25">
      <c r="G4242" s="28"/>
      <c r="P4242" s="25"/>
    </row>
    <row r="4243" spans="7:16" x14ac:dyDescent="0.25">
      <c r="G4243" s="28"/>
      <c r="P4243" s="25"/>
    </row>
    <row r="4244" spans="7:16" x14ac:dyDescent="0.25">
      <c r="G4244" s="28"/>
      <c r="P4244" s="25"/>
    </row>
    <row r="4245" spans="7:16" x14ac:dyDescent="0.25">
      <c r="G4245" s="28"/>
      <c r="P4245" s="25"/>
    </row>
    <row r="4246" spans="7:16" x14ac:dyDescent="0.25">
      <c r="G4246" s="28"/>
      <c r="P4246" s="25"/>
    </row>
    <row r="4247" spans="7:16" x14ac:dyDescent="0.25">
      <c r="G4247" s="28"/>
      <c r="P4247" s="25"/>
    </row>
    <row r="4248" spans="7:16" x14ac:dyDescent="0.25">
      <c r="G4248" s="28"/>
      <c r="P4248" s="25"/>
    </row>
    <row r="4249" spans="7:16" x14ac:dyDescent="0.25">
      <c r="G4249" s="28"/>
      <c r="P4249" s="25"/>
    </row>
    <row r="4250" spans="7:16" x14ac:dyDescent="0.25">
      <c r="G4250" s="28"/>
      <c r="P4250" s="25"/>
    </row>
    <row r="4251" spans="7:16" x14ac:dyDescent="0.25">
      <c r="G4251" s="28"/>
      <c r="P4251" s="25"/>
    </row>
    <row r="4252" spans="7:16" x14ac:dyDescent="0.25">
      <c r="G4252" s="28"/>
      <c r="P4252" s="25"/>
    </row>
    <row r="4253" spans="7:16" x14ac:dyDescent="0.25">
      <c r="G4253" s="28"/>
      <c r="P4253" s="25"/>
    </row>
    <row r="4254" spans="7:16" x14ac:dyDescent="0.25">
      <c r="G4254" s="28"/>
      <c r="P4254" s="25"/>
    </row>
    <row r="4255" spans="7:16" x14ac:dyDescent="0.25">
      <c r="G4255" s="28"/>
      <c r="P4255" s="25"/>
    </row>
    <row r="4256" spans="7:16" x14ac:dyDescent="0.25">
      <c r="G4256" s="28"/>
      <c r="P4256" s="25"/>
    </row>
    <row r="4257" spans="7:16" x14ac:dyDescent="0.25">
      <c r="G4257" s="28"/>
      <c r="P4257" s="25"/>
    </row>
    <row r="4258" spans="7:16" x14ac:dyDescent="0.25">
      <c r="G4258" s="28"/>
      <c r="P4258" s="25"/>
    </row>
    <row r="4259" spans="7:16" x14ac:dyDescent="0.25">
      <c r="G4259" s="28"/>
      <c r="P4259" s="25"/>
    </row>
    <row r="4260" spans="7:16" x14ac:dyDescent="0.25">
      <c r="G4260" s="28"/>
      <c r="P4260" s="25"/>
    </row>
    <row r="4261" spans="7:16" x14ac:dyDescent="0.25">
      <c r="G4261" s="28"/>
      <c r="P4261" s="25"/>
    </row>
    <row r="4262" spans="7:16" x14ac:dyDescent="0.25">
      <c r="G4262" s="28"/>
      <c r="P4262" s="25"/>
    </row>
    <row r="4263" spans="7:16" x14ac:dyDescent="0.25">
      <c r="G4263" s="28"/>
      <c r="P4263" s="25"/>
    </row>
    <row r="4264" spans="7:16" x14ac:dyDescent="0.25">
      <c r="G4264" s="28"/>
      <c r="P4264" s="25"/>
    </row>
    <row r="4265" spans="7:16" x14ac:dyDescent="0.25">
      <c r="G4265" s="28"/>
      <c r="P4265" s="25"/>
    </row>
    <row r="4266" spans="7:16" x14ac:dyDescent="0.25">
      <c r="G4266" s="28"/>
      <c r="P4266" s="25"/>
    </row>
    <row r="4267" spans="7:16" x14ac:dyDescent="0.25">
      <c r="G4267" s="28"/>
      <c r="P4267" s="25"/>
    </row>
    <row r="4268" spans="7:16" x14ac:dyDescent="0.25">
      <c r="G4268" s="28"/>
      <c r="P4268" s="25"/>
    </row>
    <row r="4269" spans="7:16" x14ac:dyDescent="0.25">
      <c r="G4269" s="28"/>
      <c r="P4269" s="25"/>
    </row>
    <row r="4270" spans="7:16" x14ac:dyDescent="0.25">
      <c r="G4270" s="28"/>
      <c r="P4270" s="25"/>
    </row>
    <row r="4271" spans="7:16" x14ac:dyDescent="0.25">
      <c r="G4271" s="28"/>
      <c r="P4271" s="25"/>
    </row>
    <row r="4272" spans="7:16" x14ac:dyDescent="0.25">
      <c r="G4272" s="28"/>
      <c r="P4272" s="25"/>
    </row>
    <row r="4273" spans="7:16" x14ac:dyDescent="0.25">
      <c r="G4273" s="28"/>
      <c r="P4273" s="25"/>
    </row>
    <row r="4274" spans="7:16" x14ac:dyDescent="0.25">
      <c r="G4274" s="28"/>
      <c r="P4274" s="25"/>
    </row>
    <row r="4275" spans="7:16" x14ac:dyDescent="0.25">
      <c r="G4275" s="28"/>
      <c r="P4275" s="25"/>
    </row>
    <row r="4276" spans="7:16" x14ac:dyDescent="0.25">
      <c r="G4276" s="28"/>
      <c r="P4276" s="25"/>
    </row>
    <row r="4277" spans="7:16" x14ac:dyDescent="0.25">
      <c r="G4277" s="28"/>
      <c r="P4277" s="25"/>
    </row>
    <row r="4278" spans="7:16" x14ac:dyDescent="0.25">
      <c r="G4278" s="28"/>
      <c r="P4278" s="25"/>
    </row>
    <row r="4279" spans="7:16" x14ac:dyDescent="0.25">
      <c r="G4279" s="28"/>
      <c r="P4279" s="25"/>
    </row>
    <row r="4280" spans="7:16" x14ac:dyDescent="0.25">
      <c r="G4280" s="28"/>
      <c r="P4280" s="25"/>
    </row>
    <row r="4281" spans="7:16" x14ac:dyDescent="0.25">
      <c r="G4281" s="28"/>
      <c r="P4281" s="25"/>
    </row>
    <row r="4282" spans="7:16" x14ac:dyDescent="0.25">
      <c r="G4282" s="28"/>
      <c r="P4282" s="25"/>
    </row>
    <row r="4283" spans="7:16" x14ac:dyDescent="0.25">
      <c r="G4283" s="28"/>
      <c r="P4283" s="25"/>
    </row>
    <row r="4284" spans="7:16" x14ac:dyDescent="0.25">
      <c r="G4284" s="28"/>
      <c r="P4284" s="25"/>
    </row>
    <row r="4285" spans="7:16" x14ac:dyDescent="0.25">
      <c r="G4285" s="28"/>
      <c r="P4285" s="25"/>
    </row>
    <row r="4286" spans="7:16" x14ac:dyDescent="0.25">
      <c r="G4286" s="28"/>
      <c r="P4286" s="25"/>
    </row>
    <row r="4287" spans="7:16" x14ac:dyDescent="0.25">
      <c r="G4287" s="28"/>
      <c r="P4287" s="25"/>
    </row>
    <row r="4288" spans="7:16" x14ac:dyDescent="0.25">
      <c r="G4288" s="28"/>
      <c r="P4288" s="25"/>
    </row>
    <row r="4289" spans="7:16" x14ac:dyDescent="0.25">
      <c r="G4289" s="28"/>
      <c r="P4289" s="25"/>
    </row>
    <row r="4290" spans="7:16" x14ac:dyDescent="0.25">
      <c r="G4290" s="28"/>
      <c r="P4290" s="25"/>
    </row>
    <row r="4291" spans="7:16" x14ac:dyDescent="0.25">
      <c r="G4291" s="28"/>
      <c r="P4291" s="25"/>
    </row>
    <row r="4292" spans="7:16" x14ac:dyDescent="0.25">
      <c r="G4292" s="28"/>
      <c r="P4292" s="25"/>
    </row>
    <row r="4293" spans="7:16" x14ac:dyDescent="0.25">
      <c r="G4293" s="28"/>
      <c r="P4293" s="25"/>
    </row>
    <row r="4294" spans="7:16" x14ac:dyDescent="0.25">
      <c r="G4294" s="28"/>
      <c r="P4294" s="25"/>
    </row>
    <row r="4295" spans="7:16" x14ac:dyDescent="0.25">
      <c r="G4295" s="28"/>
      <c r="P4295" s="25"/>
    </row>
    <row r="4296" spans="7:16" x14ac:dyDescent="0.25">
      <c r="G4296" s="28"/>
      <c r="P4296" s="25"/>
    </row>
    <row r="4297" spans="7:16" x14ac:dyDescent="0.25">
      <c r="G4297" s="28"/>
      <c r="P4297" s="25"/>
    </row>
    <row r="4298" spans="7:16" x14ac:dyDescent="0.25">
      <c r="G4298" s="28"/>
      <c r="P4298" s="25"/>
    </row>
    <row r="4299" spans="7:16" x14ac:dyDescent="0.25">
      <c r="G4299" s="28"/>
      <c r="P4299" s="25"/>
    </row>
    <row r="4300" spans="7:16" x14ac:dyDescent="0.25">
      <c r="G4300" s="28"/>
      <c r="P4300" s="25"/>
    </row>
    <row r="4301" spans="7:16" x14ac:dyDescent="0.25">
      <c r="G4301" s="28"/>
      <c r="P4301" s="25"/>
    </row>
    <row r="4302" spans="7:16" x14ac:dyDescent="0.25">
      <c r="G4302" s="28"/>
      <c r="P4302" s="25"/>
    </row>
    <row r="4303" spans="7:16" x14ac:dyDescent="0.25">
      <c r="G4303" s="28"/>
      <c r="P4303" s="25"/>
    </row>
    <row r="4304" spans="7:16" x14ac:dyDescent="0.25">
      <c r="G4304" s="28"/>
      <c r="P4304" s="25"/>
    </row>
    <row r="4305" spans="7:16" x14ac:dyDescent="0.25">
      <c r="G4305" s="28"/>
      <c r="P4305" s="25"/>
    </row>
    <row r="4306" spans="7:16" x14ac:dyDescent="0.25">
      <c r="G4306" s="28"/>
      <c r="P4306" s="25"/>
    </row>
    <row r="4307" spans="7:16" x14ac:dyDescent="0.25">
      <c r="G4307" s="28"/>
      <c r="P4307" s="25"/>
    </row>
    <row r="4308" spans="7:16" x14ac:dyDescent="0.25">
      <c r="G4308" s="28"/>
      <c r="P4308" s="25"/>
    </row>
    <row r="4309" spans="7:16" x14ac:dyDescent="0.25">
      <c r="G4309" s="28"/>
      <c r="P4309" s="25"/>
    </row>
    <row r="4310" spans="7:16" x14ac:dyDescent="0.25">
      <c r="G4310" s="28"/>
      <c r="P4310" s="25"/>
    </row>
    <row r="4311" spans="7:16" x14ac:dyDescent="0.25">
      <c r="G4311" s="28"/>
      <c r="P4311" s="25"/>
    </row>
    <row r="4312" spans="7:16" x14ac:dyDescent="0.25">
      <c r="G4312" s="28"/>
      <c r="P4312" s="25"/>
    </row>
    <row r="4313" spans="7:16" x14ac:dyDescent="0.25">
      <c r="G4313" s="28"/>
      <c r="P4313" s="25"/>
    </row>
    <row r="4314" spans="7:16" x14ac:dyDescent="0.25">
      <c r="G4314" s="28"/>
      <c r="P4314" s="25"/>
    </row>
    <row r="4315" spans="7:16" x14ac:dyDescent="0.25">
      <c r="G4315" s="28"/>
      <c r="P4315" s="25"/>
    </row>
    <row r="4316" spans="7:16" x14ac:dyDescent="0.25">
      <c r="G4316" s="28"/>
      <c r="P4316" s="25"/>
    </row>
    <row r="4317" spans="7:16" x14ac:dyDescent="0.25">
      <c r="G4317" s="28"/>
      <c r="P4317" s="25"/>
    </row>
    <row r="4318" spans="7:16" x14ac:dyDescent="0.25">
      <c r="G4318" s="28"/>
      <c r="P4318" s="25"/>
    </row>
    <row r="4319" spans="7:16" x14ac:dyDescent="0.25">
      <c r="G4319" s="28"/>
      <c r="P4319" s="25"/>
    </row>
    <row r="4320" spans="7:16" x14ac:dyDescent="0.25">
      <c r="G4320" s="28"/>
      <c r="P4320" s="25"/>
    </row>
    <row r="4321" spans="7:16" x14ac:dyDescent="0.25">
      <c r="G4321" s="28"/>
      <c r="P4321" s="25"/>
    </row>
    <row r="4322" spans="7:16" x14ac:dyDescent="0.25">
      <c r="G4322" s="28"/>
      <c r="P4322" s="25"/>
    </row>
    <row r="4323" spans="7:16" x14ac:dyDescent="0.25">
      <c r="G4323" s="28"/>
      <c r="P4323" s="25"/>
    </row>
    <row r="4324" spans="7:16" x14ac:dyDescent="0.25">
      <c r="G4324" s="28"/>
      <c r="P4324" s="25"/>
    </row>
    <row r="4325" spans="7:16" x14ac:dyDescent="0.25">
      <c r="G4325" s="28"/>
      <c r="P4325" s="25"/>
    </row>
    <row r="4326" spans="7:16" x14ac:dyDescent="0.25">
      <c r="G4326" s="28"/>
      <c r="P4326" s="25"/>
    </row>
    <row r="4327" spans="7:16" x14ac:dyDescent="0.25">
      <c r="G4327" s="28"/>
      <c r="P4327" s="25"/>
    </row>
    <row r="4328" spans="7:16" x14ac:dyDescent="0.25">
      <c r="G4328" s="28"/>
      <c r="P4328" s="25"/>
    </row>
    <row r="4329" spans="7:16" x14ac:dyDescent="0.25">
      <c r="G4329" s="28"/>
      <c r="P4329" s="25"/>
    </row>
    <row r="4330" spans="7:16" x14ac:dyDescent="0.25">
      <c r="G4330" s="28"/>
      <c r="P4330" s="25"/>
    </row>
    <row r="4331" spans="7:16" x14ac:dyDescent="0.25">
      <c r="G4331" s="28"/>
      <c r="P4331" s="25"/>
    </row>
    <row r="4332" spans="7:16" x14ac:dyDescent="0.25">
      <c r="G4332" s="28"/>
      <c r="P4332" s="25"/>
    </row>
    <row r="4333" spans="7:16" x14ac:dyDescent="0.25">
      <c r="G4333" s="28"/>
      <c r="P4333" s="25"/>
    </row>
    <row r="4334" spans="7:16" x14ac:dyDescent="0.25">
      <c r="G4334" s="28"/>
      <c r="P4334" s="25"/>
    </row>
    <row r="4335" spans="7:16" x14ac:dyDescent="0.25">
      <c r="G4335" s="28"/>
      <c r="P4335" s="25"/>
    </row>
    <row r="4336" spans="7:16" x14ac:dyDescent="0.25">
      <c r="G4336" s="28"/>
      <c r="P4336" s="25"/>
    </row>
    <row r="4337" spans="7:16" x14ac:dyDescent="0.25">
      <c r="G4337" s="28"/>
      <c r="P4337" s="25"/>
    </row>
    <row r="4338" spans="7:16" x14ac:dyDescent="0.25">
      <c r="G4338" s="28"/>
      <c r="P4338" s="25"/>
    </row>
    <row r="4339" spans="7:16" x14ac:dyDescent="0.25">
      <c r="G4339" s="28"/>
      <c r="P4339" s="25"/>
    </row>
    <row r="4340" spans="7:16" x14ac:dyDescent="0.25">
      <c r="G4340" s="28"/>
      <c r="P4340" s="25"/>
    </row>
    <row r="4341" spans="7:16" x14ac:dyDescent="0.25">
      <c r="G4341" s="28"/>
      <c r="P4341" s="25"/>
    </row>
    <row r="4342" spans="7:16" x14ac:dyDescent="0.25">
      <c r="G4342" s="28"/>
      <c r="P4342" s="25"/>
    </row>
    <row r="4343" spans="7:16" x14ac:dyDescent="0.25">
      <c r="G4343" s="28"/>
      <c r="P4343" s="25"/>
    </row>
    <row r="4344" spans="7:16" x14ac:dyDescent="0.25">
      <c r="G4344" s="28"/>
      <c r="P4344" s="25"/>
    </row>
    <row r="4345" spans="7:16" x14ac:dyDescent="0.25">
      <c r="G4345" s="28"/>
      <c r="P4345" s="25"/>
    </row>
    <row r="4346" spans="7:16" x14ac:dyDescent="0.25">
      <c r="G4346" s="28"/>
      <c r="P4346" s="25"/>
    </row>
    <row r="4347" spans="7:16" x14ac:dyDescent="0.25">
      <c r="G4347" s="28"/>
      <c r="P4347" s="25"/>
    </row>
    <row r="4348" spans="7:16" x14ac:dyDescent="0.25">
      <c r="G4348" s="28"/>
      <c r="P4348" s="25"/>
    </row>
    <row r="4349" spans="7:16" x14ac:dyDescent="0.25">
      <c r="G4349" s="28"/>
      <c r="P4349" s="25"/>
    </row>
    <row r="4350" spans="7:16" x14ac:dyDescent="0.25">
      <c r="G4350" s="28"/>
      <c r="P4350" s="25"/>
    </row>
    <row r="4351" spans="7:16" x14ac:dyDescent="0.25">
      <c r="G4351" s="28"/>
      <c r="P4351" s="25"/>
    </row>
    <row r="4352" spans="7:16" x14ac:dyDescent="0.25">
      <c r="G4352" s="28"/>
      <c r="P4352" s="25"/>
    </row>
    <row r="4353" spans="7:16" x14ac:dyDescent="0.25">
      <c r="G4353" s="28"/>
      <c r="P4353" s="25"/>
    </row>
    <row r="4354" spans="7:16" x14ac:dyDescent="0.25">
      <c r="G4354" s="28"/>
      <c r="P4354" s="25"/>
    </row>
    <row r="4355" spans="7:16" x14ac:dyDescent="0.25">
      <c r="G4355" s="28"/>
      <c r="P4355" s="25"/>
    </row>
    <row r="4356" spans="7:16" x14ac:dyDescent="0.25">
      <c r="G4356" s="28"/>
      <c r="P4356" s="25"/>
    </row>
    <row r="4357" spans="7:16" x14ac:dyDescent="0.25">
      <c r="G4357" s="28"/>
      <c r="P4357" s="25"/>
    </row>
    <row r="4358" spans="7:16" x14ac:dyDescent="0.25">
      <c r="G4358" s="28"/>
      <c r="P4358" s="25"/>
    </row>
    <row r="4359" spans="7:16" x14ac:dyDescent="0.25">
      <c r="G4359" s="28"/>
      <c r="P4359" s="25"/>
    </row>
    <row r="4360" spans="7:16" x14ac:dyDescent="0.25">
      <c r="G4360" s="28"/>
      <c r="P4360" s="25"/>
    </row>
    <row r="4361" spans="7:16" x14ac:dyDescent="0.25">
      <c r="G4361" s="28"/>
      <c r="P4361" s="25"/>
    </row>
    <row r="4362" spans="7:16" x14ac:dyDescent="0.25">
      <c r="G4362" s="28"/>
      <c r="P4362" s="25"/>
    </row>
    <row r="4363" spans="7:16" x14ac:dyDescent="0.25">
      <c r="G4363" s="28"/>
      <c r="P4363" s="25"/>
    </row>
    <row r="4364" spans="7:16" x14ac:dyDescent="0.25">
      <c r="G4364" s="28"/>
      <c r="P4364" s="25"/>
    </row>
    <row r="4365" spans="7:16" x14ac:dyDescent="0.25">
      <c r="G4365" s="28"/>
      <c r="P4365" s="25"/>
    </row>
    <row r="4366" spans="7:16" x14ac:dyDescent="0.25">
      <c r="G4366" s="28"/>
      <c r="P4366" s="25"/>
    </row>
    <row r="4367" spans="7:16" x14ac:dyDescent="0.25">
      <c r="G4367" s="28"/>
      <c r="P4367" s="25"/>
    </row>
    <row r="4368" spans="7:16" x14ac:dyDescent="0.25">
      <c r="G4368" s="28"/>
      <c r="P4368" s="25"/>
    </row>
    <row r="4369" spans="7:16" x14ac:dyDescent="0.25">
      <c r="G4369" s="28"/>
      <c r="P4369" s="25"/>
    </row>
    <row r="4370" spans="7:16" x14ac:dyDescent="0.25">
      <c r="G4370" s="28"/>
      <c r="P4370" s="25"/>
    </row>
    <row r="4371" spans="7:16" x14ac:dyDescent="0.25">
      <c r="G4371" s="28"/>
      <c r="P4371" s="25"/>
    </row>
    <row r="4372" spans="7:16" x14ac:dyDescent="0.25">
      <c r="G4372" s="28"/>
      <c r="P4372" s="25"/>
    </row>
    <row r="4373" spans="7:16" x14ac:dyDescent="0.25">
      <c r="G4373" s="28"/>
      <c r="P4373" s="25"/>
    </row>
    <row r="4374" spans="7:16" x14ac:dyDescent="0.25">
      <c r="G4374" s="28"/>
      <c r="P4374" s="25"/>
    </row>
    <row r="4375" spans="7:16" x14ac:dyDescent="0.25">
      <c r="G4375" s="28"/>
      <c r="P4375" s="25"/>
    </row>
    <row r="4376" spans="7:16" x14ac:dyDescent="0.25">
      <c r="G4376" s="28"/>
      <c r="P4376" s="25"/>
    </row>
    <row r="4377" spans="7:16" x14ac:dyDescent="0.25">
      <c r="G4377" s="28"/>
      <c r="P4377" s="25"/>
    </row>
    <row r="4378" spans="7:16" x14ac:dyDescent="0.25">
      <c r="G4378" s="28"/>
      <c r="P4378" s="25"/>
    </row>
    <row r="4379" spans="7:16" x14ac:dyDescent="0.25">
      <c r="G4379" s="28"/>
      <c r="P4379" s="25"/>
    </row>
    <row r="4380" spans="7:16" x14ac:dyDescent="0.25">
      <c r="G4380" s="28"/>
      <c r="P4380" s="25"/>
    </row>
    <row r="4381" spans="7:16" x14ac:dyDescent="0.25">
      <c r="G4381" s="28"/>
      <c r="P4381" s="25"/>
    </row>
    <row r="4382" spans="7:16" x14ac:dyDescent="0.25">
      <c r="G4382" s="28"/>
      <c r="P4382" s="25"/>
    </row>
    <row r="4383" spans="7:16" x14ac:dyDescent="0.25">
      <c r="G4383" s="28"/>
      <c r="P4383" s="25"/>
    </row>
    <row r="4384" spans="7:16" x14ac:dyDescent="0.25">
      <c r="G4384" s="28"/>
      <c r="P4384" s="25"/>
    </row>
    <row r="4385" spans="7:16" x14ac:dyDescent="0.25">
      <c r="G4385" s="28"/>
      <c r="P4385" s="25"/>
    </row>
    <row r="4386" spans="7:16" x14ac:dyDescent="0.25">
      <c r="G4386" s="28"/>
      <c r="P4386" s="25"/>
    </row>
    <row r="4387" spans="7:16" x14ac:dyDescent="0.25">
      <c r="G4387" s="28"/>
      <c r="P4387" s="25"/>
    </row>
    <row r="4388" spans="7:16" x14ac:dyDescent="0.25">
      <c r="G4388" s="28"/>
      <c r="P4388" s="25"/>
    </row>
    <row r="4389" spans="7:16" x14ac:dyDescent="0.25">
      <c r="G4389" s="28"/>
      <c r="P4389" s="25"/>
    </row>
    <row r="4390" spans="7:16" x14ac:dyDescent="0.25">
      <c r="G4390" s="28"/>
      <c r="P4390" s="25"/>
    </row>
    <row r="4391" spans="7:16" x14ac:dyDescent="0.25">
      <c r="G4391" s="28"/>
      <c r="P4391" s="25"/>
    </row>
    <row r="4392" spans="7:16" x14ac:dyDescent="0.25">
      <c r="G4392" s="28"/>
      <c r="P4392" s="25"/>
    </row>
    <row r="4393" spans="7:16" x14ac:dyDescent="0.25">
      <c r="G4393" s="28"/>
      <c r="P4393" s="25"/>
    </row>
    <row r="4394" spans="7:16" x14ac:dyDescent="0.25">
      <c r="G4394" s="28"/>
      <c r="P4394" s="25"/>
    </row>
    <row r="4395" spans="7:16" x14ac:dyDescent="0.25">
      <c r="G4395" s="28"/>
      <c r="P4395" s="25"/>
    </row>
    <row r="4396" spans="7:16" x14ac:dyDescent="0.25">
      <c r="G4396" s="28"/>
      <c r="P4396" s="25"/>
    </row>
    <row r="4397" spans="7:16" x14ac:dyDescent="0.25">
      <c r="G4397" s="28"/>
      <c r="P4397" s="25"/>
    </row>
    <row r="4398" spans="7:16" x14ac:dyDescent="0.25">
      <c r="G4398" s="28"/>
      <c r="P4398" s="25"/>
    </row>
    <row r="4399" spans="7:16" x14ac:dyDescent="0.25">
      <c r="G4399" s="28"/>
      <c r="P4399" s="25"/>
    </row>
    <row r="4400" spans="7:16" x14ac:dyDescent="0.25">
      <c r="G4400" s="28"/>
      <c r="P4400" s="25"/>
    </row>
    <row r="4401" spans="7:16" x14ac:dyDescent="0.25">
      <c r="G4401" s="28"/>
      <c r="P4401" s="25"/>
    </row>
    <row r="4402" spans="7:16" x14ac:dyDescent="0.25">
      <c r="G4402" s="28"/>
      <c r="P4402" s="25"/>
    </row>
    <row r="4403" spans="7:16" x14ac:dyDescent="0.25">
      <c r="G4403" s="28"/>
      <c r="P4403" s="25"/>
    </row>
    <row r="4404" spans="7:16" x14ac:dyDescent="0.25">
      <c r="G4404" s="28"/>
      <c r="P4404" s="25"/>
    </row>
    <row r="4405" spans="7:16" x14ac:dyDescent="0.25">
      <c r="G4405" s="28"/>
      <c r="P4405" s="25"/>
    </row>
    <row r="4406" spans="7:16" x14ac:dyDescent="0.25">
      <c r="G4406" s="28"/>
      <c r="P4406" s="25"/>
    </row>
    <row r="4407" spans="7:16" x14ac:dyDescent="0.25">
      <c r="G4407" s="28"/>
      <c r="P4407" s="25"/>
    </row>
    <row r="4408" spans="7:16" x14ac:dyDescent="0.25">
      <c r="G4408" s="28"/>
      <c r="P4408" s="25"/>
    </row>
    <row r="4409" spans="7:16" x14ac:dyDescent="0.25">
      <c r="G4409" s="28"/>
      <c r="P4409" s="25"/>
    </row>
    <row r="4410" spans="7:16" x14ac:dyDescent="0.25">
      <c r="G4410" s="28"/>
      <c r="P4410" s="25"/>
    </row>
    <row r="4411" spans="7:16" x14ac:dyDescent="0.25">
      <c r="G4411" s="28"/>
      <c r="P4411" s="25"/>
    </row>
    <row r="4412" spans="7:16" x14ac:dyDescent="0.25">
      <c r="G4412" s="28"/>
      <c r="P4412" s="25"/>
    </row>
    <row r="4413" spans="7:16" x14ac:dyDescent="0.25">
      <c r="G4413" s="28"/>
      <c r="P4413" s="25"/>
    </row>
    <row r="4414" spans="7:16" x14ac:dyDescent="0.25">
      <c r="G4414" s="28"/>
      <c r="P4414" s="25"/>
    </row>
    <row r="4415" spans="7:16" x14ac:dyDescent="0.25">
      <c r="G4415" s="28"/>
      <c r="P4415" s="25"/>
    </row>
    <row r="4416" spans="7:16" x14ac:dyDescent="0.25">
      <c r="G4416" s="28"/>
      <c r="P4416" s="25"/>
    </row>
    <row r="4417" spans="7:16" x14ac:dyDescent="0.25">
      <c r="G4417" s="28"/>
      <c r="P4417" s="25"/>
    </row>
    <row r="4418" spans="7:16" x14ac:dyDescent="0.25">
      <c r="G4418" s="28"/>
      <c r="P4418" s="25"/>
    </row>
    <row r="4419" spans="7:16" x14ac:dyDescent="0.25">
      <c r="G4419" s="28"/>
      <c r="P4419" s="25"/>
    </row>
    <row r="4420" spans="7:16" x14ac:dyDescent="0.25">
      <c r="G4420" s="28"/>
      <c r="P4420" s="25"/>
    </row>
    <row r="4421" spans="7:16" x14ac:dyDescent="0.25">
      <c r="G4421" s="28"/>
      <c r="P4421" s="25"/>
    </row>
    <row r="4422" spans="7:16" x14ac:dyDescent="0.25">
      <c r="G4422" s="28"/>
      <c r="P4422" s="25"/>
    </row>
    <row r="4423" spans="7:16" x14ac:dyDescent="0.25">
      <c r="G4423" s="28"/>
      <c r="P4423" s="25"/>
    </row>
    <row r="4424" spans="7:16" x14ac:dyDescent="0.25">
      <c r="G4424" s="28"/>
      <c r="P4424" s="25"/>
    </row>
    <row r="4425" spans="7:16" x14ac:dyDescent="0.25">
      <c r="G4425" s="28"/>
      <c r="P4425" s="25"/>
    </row>
    <row r="4426" spans="7:16" x14ac:dyDescent="0.25">
      <c r="G4426" s="28"/>
      <c r="P4426" s="25"/>
    </row>
    <row r="4427" spans="7:16" x14ac:dyDescent="0.25">
      <c r="G4427" s="28"/>
      <c r="P4427" s="25"/>
    </row>
    <row r="4428" spans="7:16" x14ac:dyDescent="0.25">
      <c r="G4428" s="28"/>
      <c r="P4428" s="25"/>
    </row>
    <row r="4429" spans="7:16" x14ac:dyDescent="0.25">
      <c r="G4429" s="28"/>
      <c r="P4429" s="25"/>
    </row>
    <row r="4430" spans="7:16" x14ac:dyDescent="0.25">
      <c r="G4430" s="28"/>
      <c r="P4430" s="25"/>
    </row>
    <row r="4431" spans="7:16" x14ac:dyDescent="0.25">
      <c r="G4431" s="28"/>
      <c r="P4431" s="25"/>
    </row>
    <row r="4432" spans="7:16" x14ac:dyDescent="0.25">
      <c r="G4432" s="28"/>
      <c r="P4432" s="25"/>
    </row>
    <row r="4433" spans="7:16" x14ac:dyDescent="0.25">
      <c r="G4433" s="28"/>
      <c r="P4433" s="25"/>
    </row>
    <row r="4434" spans="7:16" x14ac:dyDescent="0.25">
      <c r="G4434" s="28"/>
      <c r="P4434" s="25"/>
    </row>
    <row r="4435" spans="7:16" x14ac:dyDescent="0.25">
      <c r="G4435" s="28"/>
      <c r="P4435" s="25"/>
    </row>
    <row r="4436" spans="7:16" x14ac:dyDescent="0.25">
      <c r="G4436" s="28"/>
      <c r="P4436" s="25"/>
    </row>
    <row r="4437" spans="7:16" x14ac:dyDescent="0.25">
      <c r="G4437" s="28"/>
      <c r="P4437" s="25"/>
    </row>
    <row r="4438" spans="7:16" x14ac:dyDescent="0.25">
      <c r="G4438" s="28"/>
      <c r="P4438" s="25"/>
    </row>
    <row r="4439" spans="7:16" x14ac:dyDescent="0.25">
      <c r="G4439" s="28"/>
      <c r="P4439" s="25"/>
    </row>
    <row r="4440" spans="7:16" x14ac:dyDescent="0.25">
      <c r="G4440" s="28"/>
      <c r="P4440" s="25"/>
    </row>
    <row r="4441" spans="7:16" x14ac:dyDescent="0.25">
      <c r="G4441" s="28"/>
      <c r="P4441" s="25"/>
    </row>
    <row r="4442" spans="7:16" x14ac:dyDescent="0.25">
      <c r="G4442" s="28"/>
      <c r="P4442" s="25"/>
    </row>
    <row r="4443" spans="7:16" x14ac:dyDescent="0.25">
      <c r="G4443" s="28"/>
      <c r="P4443" s="25"/>
    </row>
    <row r="4444" spans="7:16" x14ac:dyDescent="0.25">
      <c r="G4444" s="28"/>
      <c r="P4444" s="25"/>
    </row>
    <row r="4445" spans="7:16" x14ac:dyDescent="0.25">
      <c r="G4445" s="28"/>
      <c r="P4445" s="25"/>
    </row>
    <row r="4446" spans="7:16" x14ac:dyDescent="0.25">
      <c r="G4446" s="28"/>
      <c r="P4446" s="25"/>
    </row>
    <row r="4447" spans="7:16" x14ac:dyDescent="0.25">
      <c r="G4447" s="28"/>
      <c r="P4447" s="25"/>
    </row>
    <row r="4448" spans="7:16" x14ac:dyDescent="0.25">
      <c r="G4448" s="28"/>
      <c r="P4448" s="25"/>
    </row>
    <row r="4449" spans="7:16" x14ac:dyDescent="0.25">
      <c r="G4449" s="28"/>
      <c r="P4449" s="25"/>
    </row>
    <row r="4450" spans="7:16" x14ac:dyDescent="0.25">
      <c r="G4450" s="28"/>
      <c r="P4450" s="25"/>
    </row>
    <row r="4451" spans="7:16" x14ac:dyDescent="0.25">
      <c r="G4451" s="28"/>
      <c r="P4451" s="25"/>
    </row>
    <row r="4452" spans="7:16" x14ac:dyDescent="0.25">
      <c r="G4452" s="28"/>
      <c r="P4452" s="25"/>
    </row>
    <row r="4453" spans="7:16" x14ac:dyDescent="0.25">
      <c r="G4453" s="28"/>
      <c r="P4453" s="25"/>
    </row>
    <row r="4454" spans="7:16" x14ac:dyDescent="0.25">
      <c r="G4454" s="28"/>
      <c r="P4454" s="25"/>
    </row>
    <row r="4455" spans="7:16" x14ac:dyDescent="0.25">
      <c r="G4455" s="28"/>
      <c r="P4455" s="25"/>
    </row>
    <row r="4456" spans="7:16" x14ac:dyDescent="0.25">
      <c r="G4456" s="28"/>
      <c r="P4456" s="25"/>
    </row>
    <row r="4457" spans="7:16" x14ac:dyDescent="0.25">
      <c r="G4457" s="28"/>
      <c r="P4457" s="25"/>
    </row>
    <row r="4458" spans="7:16" x14ac:dyDescent="0.25">
      <c r="G4458" s="28"/>
      <c r="P4458" s="25"/>
    </row>
    <row r="4459" spans="7:16" x14ac:dyDescent="0.25">
      <c r="G4459" s="28"/>
      <c r="P4459" s="25"/>
    </row>
    <row r="4460" spans="7:16" x14ac:dyDescent="0.25">
      <c r="G4460" s="28"/>
      <c r="P4460" s="25"/>
    </row>
    <row r="4461" spans="7:16" x14ac:dyDescent="0.25">
      <c r="G4461" s="28"/>
      <c r="P4461" s="25"/>
    </row>
    <row r="4462" spans="7:16" x14ac:dyDescent="0.25">
      <c r="G4462" s="28"/>
      <c r="P4462" s="25"/>
    </row>
    <row r="4463" spans="7:16" x14ac:dyDescent="0.25">
      <c r="G4463" s="28"/>
      <c r="P4463" s="25"/>
    </row>
    <row r="4464" spans="7:16" x14ac:dyDescent="0.25">
      <c r="G4464" s="28"/>
      <c r="P4464" s="25"/>
    </row>
    <row r="4465" spans="7:16" x14ac:dyDescent="0.25">
      <c r="G4465" s="28"/>
      <c r="P4465" s="25"/>
    </row>
    <row r="4466" spans="7:16" x14ac:dyDescent="0.25">
      <c r="G4466" s="28"/>
      <c r="P4466" s="25"/>
    </row>
    <row r="4467" spans="7:16" x14ac:dyDescent="0.25">
      <c r="G4467" s="28"/>
      <c r="P4467" s="25"/>
    </row>
    <row r="4468" spans="7:16" x14ac:dyDescent="0.25">
      <c r="G4468" s="28"/>
      <c r="P4468" s="25"/>
    </row>
    <row r="4469" spans="7:16" x14ac:dyDescent="0.25">
      <c r="G4469" s="28"/>
      <c r="P4469" s="25"/>
    </row>
    <row r="4470" spans="7:16" x14ac:dyDescent="0.25">
      <c r="G4470" s="28"/>
      <c r="P4470" s="25"/>
    </row>
    <row r="4471" spans="7:16" x14ac:dyDescent="0.25">
      <c r="G4471" s="28"/>
      <c r="P4471" s="25"/>
    </row>
    <row r="4472" spans="7:16" x14ac:dyDescent="0.25">
      <c r="G4472" s="28"/>
      <c r="P4472" s="25"/>
    </row>
    <row r="4473" spans="7:16" x14ac:dyDescent="0.25">
      <c r="G4473" s="28"/>
      <c r="P4473" s="25"/>
    </row>
    <row r="4474" spans="7:16" x14ac:dyDescent="0.25">
      <c r="G4474" s="28"/>
      <c r="P4474" s="25"/>
    </row>
    <row r="4475" spans="7:16" x14ac:dyDescent="0.25">
      <c r="G4475" s="28"/>
      <c r="P4475" s="25"/>
    </row>
    <row r="4476" spans="7:16" x14ac:dyDescent="0.25">
      <c r="G4476" s="28"/>
      <c r="P4476" s="25"/>
    </row>
    <row r="4477" spans="7:16" x14ac:dyDescent="0.25">
      <c r="G4477" s="28"/>
      <c r="P4477" s="25"/>
    </row>
    <row r="4478" spans="7:16" x14ac:dyDescent="0.25">
      <c r="G4478" s="28"/>
      <c r="P4478" s="25"/>
    </row>
    <row r="4479" spans="7:16" x14ac:dyDescent="0.25">
      <c r="G4479" s="28"/>
      <c r="P4479" s="25"/>
    </row>
    <row r="4480" spans="7:16" x14ac:dyDescent="0.25">
      <c r="G4480" s="28"/>
      <c r="P4480" s="25"/>
    </row>
    <row r="4481" spans="7:16" x14ac:dyDescent="0.25">
      <c r="G4481" s="28"/>
      <c r="P4481" s="25"/>
    </row>
    <row r="4482" spans="7:16" x14ac:dyDescent="0.25">
      <c r="G4482" s="28"/>
      <c r="P4482" s="25"/>
    </row>
    <row r="4483" spans="7:16" x14ac:dyDescent="0.25">
      <c r="G4483" s="28"/>
      <c r="P4483" s="25"/>
    </row>
    <row r="4484" spans="7:16" x14ac:dyDescent="0.25">
      <c r="G4484" s="28"/>
      <c r="P4484" s="25"/>
    </row>
    <row r="4485" spans="7:16" x14ac:dyDescent="0.25">
      <c r="G4485" s="28"/>
      <c r="P4485" s="25"/>
    </row>
    <row r="4486" spans="7:16" x14ac:dyDescent="0.25">
      <c r="G4486" s="28"/>
      <c r="P4486" s="25"/>
    </row>
    <row r="4487" spans="7:16" x14ac:dyDescent="0.25">
      <c r="G4487" s="28"/>
      <c r="P4487" s="25"/>
    </row>
    <row r="4488" spans="7:16" x14ac:dyDescent="0.25">
      <c r="G4488" s="28"/>
      <c r="P4488" s="25"/>
    </row>
    <row r="4489" spans="7:16" x14ac:dyDescent="0.25">
      <c r="G4489" s="28"/>
      <c r="P4489" s="25"/>
    </row>
    <row r="4490" spans="7:16" x14ac:dyDescent="0.25">
      <c r="G4490" s="28"/>
      <c r="P4490" s="25"/>
    </row>
    <row r="4491" spans="7:16" x14ac:dyDescent="0.25">
      <c r="G4491" s="28"/>
      <c r="P4491" s="25"/>
    </row>
    <row r="4492" spans="7:16" x14ac:dyDescent="0.25">
      <c r="G4492" s="28"/>
      <c r="P4492" s="25"/>
    </row>
    <row r="4493" spans="7:16" x14ac:dyDescent="0.25">
      <c r="G4493" s="28"/>
      <c r="P4493" s="25"/>
    </row>
    <row r="4494" spans="7:16" x14ac:dyDescent="0.25">
      <c r="G4494" s="28"/>
      <c r="P4494" s="25"/>
    </row>
    <row r="4495" spans="7:16" x14ac:dyDescent="0.25">
      <c r="G4495" s="28"/>
      <c r="P4495" s="25"/>
    </row>
    <row r="4496" spans="7:16" x14ac:dyDescent="0.25">
      <c r="G4496" s="28"/>
      <c r="P4496" s="25"/>
    </row>
    <row r="4497" spans="7:16" x14ac:dyDescent="0.25">
      <c r="G4497" s="28"/>
      <c r="P4497" s="25"/>
    </row>
    <row r="4498" spans="7:16" x14ac:dyDescent="0.25">
      <c r="G4498" s="28"/>
      <c r="P4498" s="25"/>
    </row>
    <row r="4499" spans="7:16" x14ac:dyDescent="0.25">
      <c r="G4499" s="28"/>
      <c r="P4499" s="25"/>
    </row>
    <row r="4500" spans="7:16" x14ac:dyDescent="0.25">
      <c r="G4500" s="28"/>
      <c r="P4500" s="25"/>
    </row>
    <row r="4501" spans="7:16" x14ac:dyDescent="0.25">
      <c r="G4501" s="28"/>
      <c r="P4501" s="25"/>
    </row>
    <row r="4502" spans="7:16" x14ac:dyDescent="0.25">
      <c r="G4502" s="28"/>
      <c r="P4502" s="25"/>
    </row>
    <row r="4503" spans="7:16" x14ac:dyDescent="0.25">
      <c r="G4503" s="28"/>
      <c r="P4503" s="25"/>
    </row>
    <row r="4504" spans="7:16" x14ac:dyDescent="0.25">
      <c r="G4504" s="28"/>
      <c r="P4504" s="25"/>
    </row>
    <row r="4505" spans="7:16" x14ac:dyDescent="0.25">
      <c r="G4505" s="28"/>
      <c r="P4505" s="25"/>
    </row>
    <row r="4506" spans="7:16" x14ac:dyDescent="0.25">
      <c r="G4506" s="28"/>
      <c r="P4506" s="25"/>
    </row>
    <row r="4507" spans="7:16" x14ac:dyDescent="0.25">
      <c r="G4507" s="28"/>
      <c r="P4507" s="25"/>
    </row>
    <row r="4508" spans="7:16" x14ac:dyDescent="0.25">
      <c r="G4508" s="28"/>
      <c r="P4508" s="25"/>
    </row>
    <row r="4509" spans="7:16" x14ac:dyDescent="0.25">
      <c r="G4509" s="28"/>
      <c r="P4509" s="25"/>
    </row>
    <row r="4510" spans="7:16" x14ac:dyDescent="0.25">
      <c r="G4510" s="28"/>
      <c r="P4510" s="25"/>
    </row>
    <row r="4511" spans="7:16" x14ac:dyDescent="0.25">
      <c r="G4511" s="28"/>
      <c r="P4511" s="25"/>
    </row>
    <row r="4512" spans="7:16" x14ac:dyDescent="0.25">
      <c r="G4512" s="28"/>
      <c r="P4512" s="25"/>
    </row>
    <row r="4513" spans="7:16" x14ac:dyDescent="0.25">
      <c r="G4513" s="28"/>
      <c r="P4513" s="25"/>
    </row>
    <row r="4514" spans="7:16" x14ac:dyDescent="0.25">
      <c r="G4514" s="28"/>
      <c r="P4514" s="25"/>
    </row>
    <row r="4515" spans="7:16" x14ac:dyDescent="0.25">
      <c r="G4515" s="28"/>
      <c r="P4515" s="25"/>
    </row>
    <row r="4516" spans="7:16" x14ac:dyDescent="0.25">
      <c r="G4516" s="28"/>
      <c r="P4516" s="25"/>
    </row>
    <row r="4517" spans="7:16" x14ac:dyDescent="0.25">
      <c r="G4517" s="28"/>
      <c r="P4517" s="25"/>
    </row>
    <row r="4518" spans="7:16" x14ac:dyDescent="0.25">
      <c r="G4518" s="28"/>
      <c r="P4518" s="25"/>
    </row>
    <row r="4519" spans="7:16" x14ac:dyDescent="0.25">
      <c r="G4519" s="28"/>
      <c r="P4519" s="25"/>
    </row>
    <row r="4520" spans="7:16" x14ac:dyDescent="0.25">
      <c r="G4520" s="28"/>
      <c r="P4520" s="25"/>
    </row>
    <row r="4521" spans="7:16" x14ac:dyDescent="0.25">
      <c r="G4521" s="28"/>
      <c r="P4521" s="25"/>
    </row>
    <row r="4522" spans="7:16" x14ac:dyDescent="0.25">
      <c r="G4522" s="28"/>
      <c r="P4522" s="25"/>
    </row>
    <row r="4523" spans="7:16" x14ac:dyDescent="0.25">
      <c r="G4523" s="28"/>
      <c r="P4523" s="25"/>
    </row>
    <row r="4524" spans="7:16" x14ac:dyDescent="0.25">
      <c r="G4524" s="28"/>
      <c r="P4524" s="25"/>
    </row>
    <row r="4525" spans="7:16" x14ac:dyDescent="0.25">
      <c r="G4525" s="28"/>
      <c r="P4525" s="25"/>
    </row>
    <row r="4526" spans="7:16" x14ac:dyDescent="0.25">
      <c r="G4526" s="28"/>
      <c r="P4526" s="25"/>
    </row>
    <row r="4527" spans="7:16" x14ac:dyDescent="0.25">
      <c r="G4527" s="28"/>
      <c r="P4527" s="25"/>
    </row>
    <row r="4528" spans="7:16" x14ac:dyDescent="0.25">
      <c r="G4528" s="28"/>
      <c r="P4528" s="25"/>
    </row>
    <row r="4529" spans="7:16" x14ac:dyDescent="0.25">
      <c r="G4529" s="28"/>
      <c r="P4529" s="25"/>
    </row>
    <row r="4530" spans="7:16" x14ac:dyDescent="0.25">
      <c r="G4530" s="28"/>
      <c r="P4530" s="25"/>
    </row>
    <row r="4531" spans="7:16" x14ac:dyDescent="0.25">
      <c r="G4531" s="28"/>
      <c r="P4531" s="25"/>
    </row>
    <row r="4532" spans="7:16" x14ac:dyDescent="0.25">
      <c r="G4532" s="28"/>
      <c r="P4532" s="25"/>
    </row>
    <row r="4533" spans="7:16" x14ac:dyDescent="0.25">
      <c r="G4533" s="28"/>
      <c r="P4533" s="25"/>
    </row>
    <row r="4534" spans="7:16" x14ac:dyDescent="0.25">
      <c r="G4534" s="28"/>
      <c r="P4534" s="25"/>
    </row>
    <row r="4535" spans="7:16" x14ac:dyDescent="0.25">
      <c r="G4535" s="28"/>
      <c r="P4535" s="25"/>
    </row>
    <row r="4536" spans="7:16" x14ac:dyDescent="0.25">
      <c r="G4536" s="28"/>
      <c r="P4536" s="25"/>
    </row>
    <row r="4537" spans="7:16" x14ac:dyDescent="0.25">
      <c r="G4537" s="28"/>
      <c r="P4537" s="25"/>
    </row>
    <row r="4538" spans="7:16" x14ac:dyDescent="0.25">
      <c r="G4538" s="28"/>
      <c r="P4538" s="25"/>
    </row>
    <row r="4539" spans="7:16" x14ac:dyDescent="0.25">
      <c r="G4539" s="28"/>
      <c r="P4539" s="25"/>
    </row>
    <row r="4540" spans="7:16" x14ac:dyDescent="0.25">
      <c r="G4540" s="28"/>
      <c r="P4540" s="25"/>
    </row>
    <row r="4541" spans="7:16" x14ac:dyDescent="0.25">
      <c r="G4541" s="28"/>
      <c r="P4541" s="25"/>
    </row>
    <row r="4542" spans="7:16" x14ac:dyDescent="0.25">
      <c r="G4542" s="28"/>
      <c r="P4542" s="25"/>
    </row>
    <row r="4543" spans="7:16" x14ac:dyDescent="0.25">
      <c r="G4543" s="28"/>
      <c r="P4543" s="25"/>
    </row>
    <row r="4544" spans="7:16" x14ac:dyDescent="0.25">
      <c r="G4544" s="28"/>
      <c r="P4544" s="25"/>
    </row>
    <row r="4545" spans="7:16" x14ac:dyDescent="0.25">
      <c r="G4545" s="28"/>
      <c r="P4545" s="25"/>
    </row>
    <row r="4546" spans="7:16" x14ac:dyDescent="0.25">
      <c r="G4546" s="28"/>
      <c r="P4546" s="25"/>
    </row>
    <row r="4547" spans="7:16" x14ac:dyDescent="0.25">
      <c r="G4547" s="28"/>
      <c r="P4547" s="25"/>
    </row>
    <row r="4548" spans="7:16" x14ac:dyDescent="0.25">
      <c r="G4548" s="28"/>
      <c r="P4548" s="25"/>
    </row>
    <row r="4549" spans="7:16" x14ac:dyDescent="0.25">
      <c r="G4549" s="28"/>
      <c r="P4549" s="25"/>
    </row>
    <row r="4550" spans="7:16" x14ac:dyDescent="0.25">
      <c r="G4550" s="28"/>
      <c r="P4550" s="25"/>
    </row>
    <row r="4551" spans="7:16" x14ac:dyDescent="0.25">
      <c r="G4551" s="28"/>
      <c r="P4551" s="25"/>
    </row>
    <row r="4552" spans="7:16" x14ac:dyDescent="0.25">
      <c r="G4552" s="28"/>
      <c r="P4552" s="25"/>
    </row>
    <row r="4553" spans="7:16" x14ac:dyDescent="0.25">
      <c r="G4553" s="28"/>
      <c r="P4553" s="25"/>
    </row>
    <row r="4554" spans="7:16" x14ac:dyDescent="0.25">
      <c r="G4554" s="28"/>
      <c r="P4554" s="25"/>
    </row>
    <row r="4555" spans="7:16" x14ac:dyDescent="0.25">
      <c r="G4555" s="28"/>
      <c r="P4555" s="25"/>
    </row>
    <row r="4556" spans="7:16" x14ac:dyDescent="0.25">
      <c r="G4556" s="28"/>
      <c r="P4556" s="25"/>
    </row>
    <row r="4557" spans="7:16" x14ac:dyDescent="0.25">
      <c r="G4557" s="28"/>
      <c r="P4557" s="25"/>
    </row>
    <row r="4558" spans="7:16" x14ac:dyDescent="0.25">
      <c r="G4558" s="28"/>
      <c r="P4558" s="25"/>
    </row>
    <row r="4559" spans="7:16" x14ac:dyDescent="0.25">
      <c r="G4559" s="28"/>
      <c r="P4559" s="25"/>
    </row>
    <row r="4560" spans="7:16" x14ac:dyDescent="0.25">
      <c r="G4560" s="28"/>
      <c r="P4560" s="25"/>
    </row>
    <row r="4561" spans="7:16" x14ac:dyDescent="0.25">
      <c r="G4561" s="28"/>
      <c r="P4561" s="25"/>
    </row>
    <row r="4562" spans="7:16" x14ac:dyDescent="0.25">
      <c r="G4562" s="28"/>
      <c r="P4562" s="25"/>
    </row>
    <row r="4563" spans="7:16" x14ac:dyDescent="0.25">
      <c r="G4563" s="28"/>
      <c r="P4563" s="25"/>
    </row>
    <row r="4564" spans="7:16" x14ac:dyDescent="0.25">
      <c r="G4564" s="28"/>
      <c r="P4564" s="25"/>
    </row>
    <row r="4565" spans="7:16" x14ac:dyDescent="0.25">
      <c r="G4565" s="28"/>
      <c r="P4565" s="25"/>
    </row>
    <row r="4566" spans="7:16" x14ac:dyDescent="0.25">
      <c r="G4566" s="28"/>
      <c r="P4566" s="25"/>
    </row>
    <row r="4567" spans="7:16" x14ac:dyDescent="0.25">
      <c r="G4567" s="28"/>
      <c r="P4567" s="25"/>
    </row>
    <row r="4568" spans="7:16" x14ac:dyDescent="0.25">
      <c r="G4568" s="28"/>
      <c r="P4568" s="25"/>
    </row>
    <row r="4569" spans="7:16" x14ac:dyDescent="0.25">
      <c r="G4569" s="28"/>
      <c r="P4569" s="25"/>
    </row>
    <row r="4570" spans="7:16" x14ac:dyDescent="0.25">
      <c r="G4570" s="28"/>
      <c r="P4570" s="25"/>
    </row>
    <row r="4571" spans="7:16" x14ac:dyDescent="0.25">
      <c r="G4571" s="28"/>
      <c r="P4571" s="25"/>
    </row>
    <row r="4572" spans="7:16" x14ac:dyDescent="0.25">
      <c r="G4572" s="28"/>
      <c r="P4572" s="25"/>
    </row>
    <row r="4573" spans="7:16" x14ac:dyDescent="0.25">
      <c r="G4573" s="28"/>
      <c r="P4573" s="25"/>
    </row>
    <row r="4574" spans="7:16" x14ac:dyDescent="0.25">
      <c r="G4574" s="28"/>
      <c r="P4574" s="25"/>
    </row>
    <row r="4575" spans="7:16" x14ac:dyDescent="0.25">
      <c r="G4575" s="28"/>
      <c r="P4575" s="25"/>
    </row>
    <row r="4576" spans="7:16" x14ac:dyDescent="0.25">
      <c r="G4576" s="28"/>
      <c r="P4576" s="25"/>
    </row>
    <row r="4577" spans="7:16" x14ac:dyDescent="0.25">
      <c r="G4577" s="28"/>
      <c r="P4577" s="25"/>
    </row>
    <row r="4578" spans="7:16" x14ac:dyDescent="0.25">
      <c r="G4578" s="28"/>
      <c r="P4578" s="25"/>
    </row>
    <row r="4579" spans="7:16" x14ac:dyDescent="0.25">
      <c r="G4579" s="28"/>
      <c r="P4579" s="25"/>
    </row>
    <row r="4580" spans="7:16" x14ac:dyDescent="0.25">
      <c r="G4580" s="28"/>
      <c r="P4580" s="25"/>
    </row>
    <row r="4581" spans="7:16" x14ac:dyDescent="0.25">
      <c r="G4581" s="28"/>
      <c r="P4581" s="25"/>
    </row>
    <row r="4582" spans="7:16" x14ac:dyDescent="0.25">
      <c r="G4582" s="28"/>
      <c r="P4582" s="25"/>
    </row>
    <row r="4583" spans="7:16" x14ac:dyDescent="0.25">
      <c r="G4583" s="28"/>
      <c r="P4583" s="25"/>
    </row>
    <row r="4584" spans="7:16" x14ac:dyDescent="0.25">
      <c r="G4584" s="28"/>
      <c r="P4584" s="25"/>
    </row>
    <row r="4585" spans="7:16" x14ac:dyDescent="0.25">
      <c r="G4585" s="28"/>
      <c r="P4585" s="25"/>
    </row>
    <row r="4586" spans="7:16" x14ac:dyDescent="0.25">
      <c r="G4586" s="28"/>
      <c r="P4586" s="25"/>
    </row>
    <row r="4587" spans="7:16" x14ac:dyDescent="0.25">
      <c r="G4587" s="28"/>
      <c r="P4587" s="25"/>
    </row>
    <row r="4588" spans="7:16" x14ac:dyDescent="0.25">
      <c r="G4588" s="28"/>
      <c r="P4588" s="25"/>
    </row>
    <row r="4589" spans="7:16" x14ac:dyDescent="0.25">
      <c r="G4589" s="28"/>
      <c r="P4589" s="25"/>
    </row>
    <row r="4590" spans="7:16" x14ac:dyDescent="0.25">
      <c r="G4590" s="28"/>
      <c r="P4590" s="25"/>
    </row>
    <row r="4591" spans="7:16" x14ac:dyDescent="0.25">
      <c r="G4591" s="28"/>
      <c r="P4591" s="25"/>
    </row>
    <row r="4592" spans="7:16" x14ac:dyDescent="0.25">
      <c r="G4592" s="28"/>
      <c r="P4592" s="25"/>
    </row>
    <row r="4593" spans="7:16" x14ac:dyDescent="0.25">
      <c r="G4593" s="28"/>
      <c r="P4593" s="25"/>
    </row>
    <row r="4594" spans="7:16" x14ac:dyDescent="0.25">
      <c r="G4594" s="28"/>
      <c r="P4594" s="25"/>
    </row>
    <row r="4595" spans="7:16" x14ac:dyDescent="0.25">
      <c r="G4595" s="28"/>
      <c r="P4595" s="25"/>
    </row>
    <row r="4596" spans="7:16" x14ac:dyDescent="0.25">
      <c r="G4596" s="28"/>
      <c r="P4596" s="25"/>
    </row>
    <row r="4597" spans="7:16" x14ac:dyDescent="0.25">
      <c r="G4597" s="28"/>
      <c r="P4597" s="25"/>
    </row>
    <row r="4598" spans="7:16" x14ac:dyDescent="0.25">
      <c r="G4598" s="28"/>
      <c r="P4598" s="25"/>
    </row>
    <row r="4599" spans="7:16" x14ac:dyDescent="0.25">
      <c r="G4599" s="28"/>
      <c r="P4599" s="25"/>
    </row>
    <row r="4600" spans="7:16" x14ac:dyDescent="0.25">
      <c r="G4600" s="28"/>
      <c r="P4600" s="25"/>
    </row>
    <row r="4601" spans="7:16" x14ac:dyDescent="0.25">
      <c r="G4601" s="28"/>
      <c r="P4601" s="25"/>
    </row>
    <row r="4602" spans="7:16" x14ac:dyDescent="0.25">
      <c r="G4602" s="28"/>
      <c r="P4602" s="25"/>
    </row>
    <row r="4603" spans="7:16" x14ac:dyDescent="0.25">
      <c r="G4603" s="28"/>
      <c r="P4603" s="25"/>
    </row>
    <row r="4604" spans="7:16" x14ac:dyDescent="0.25">
      <c r="G4604" s="28"/>
      <c r="P4604" s="25"/>
    </row>
    <row r="4605" spans="7:16" x14ac:dyDescent="0.25">
      <c r="G4605" s="28"/>
      <c r="P4605" s="25"/>
    </row>
    <row r="4606" spans="7:16" x14ac:dyDescent="0.25">
      <c r="G4606" s="28"/>
      <c r="P4606" s="25"/>
    </row>
    <row r="4607" spans="7:16" x14ac:dyDescent="0.25">
      <c r="G4607" s="28"/>
      <c r="P4607" s="25"/>
    </row>
    <row r="4608" spans="7:16" x14ac:dyDescent="0.25">
      <c r="G4608" s="28"/>
      <c r="P4608" s="25"/>
    </row>
    <row r="4609" spans="7:16" x14ac:dyDescent="0.25">
      <c r="G4609" s="28"/>
      <c r="P4609" s="25"/>
    </row>
    <row r="4610" spans="7:16" x14ac:dyDescent="0.25">
      <c r="G4610" s="28"/>
      <c r="P4610" s="25"/>
    </row>
    <row r="4611" spans="7:16" x14ac:dyDescent="0.25">
      <c r="G4611" s="28"/>
      <c r="P4611" s="25"/>
    </row>
    <row r="4612" spans="7:16" x14ac:dyDescent="0.25">
      <c r="G4612" s="28"/>
      <c r="P4612" s="25"/>
    </row>
    <row r="4613" spans="7:16" x14ac:dyDescent="0.25">
      <c r="G4613" s="28"/>
      <c r="P4613" s="25"/>
    </row>
    <row r="4614" spans="7:16" x14ac:dyDescent="0.25">
      <c r="G4614" s="28"/>
      <c r="P4614" s="25"/>
    </row>
    <row r="4615" spans="7:16" x14ac:dyDescent="0.25">
      <c r="G4615" s="28"/>
      <c r="P4615" s="25"/>
    </row>
    <row r="4616" spans="7:16" x14ac:dyDescent="0.25">
      <c r="G4616" s="28"/>
      <c r="P4616" s="25"/>
    </row>
    <row r="4617" spans="7:16" x14ac:dyDescent="0.25">
      <c r="G4617" s="28"/>
      <c r="P4617" s="25"/>
    </row>
    <row r="4618" spans="7:16" x14ac:dyDescent="0.25">
      <c r="G4618" s="28"/>
      <c r="P4618" s="25"/>
    </row>
    <row r="4619" spans="7:16" x14ac:dyDescent="0.25">
      <c r="G4619" s="28"/>
      <c r="P4619" s="25"/>
    </row>
    <row r="4620" spans="7:16" x14ac:dyDescent="0.25">
      <c r="G4620" s="28"/>
      <c r="P4620" s="25"/>
    </row>
    <row r="4621" spans="7:16" x14ac:dyDescent="0.25">
      <c r="G4621" s="28"/>
      <c r="P4621" s="25"/>
    </row>
    <row r="4622" spans="7:16" x14ac:dyDescent="0.25">
      <c r="G4622" s="28"/>
      <c r="P4622" s="25"/>
    </row>
    <row r="4623" spans="7:16" x14ac:dyDescent="0.25">
      <c r="G4623" s="28"/>
      <c r="P4623" s="25"/>
    </row>
    <row r="4624" spans="7:16" x14ac:dyDescent="0.25">
      <c r="G4624" s="28"/>
      <c r="P4624" s="25"/>
    </row>
    <row r="4625" spans="7:16" x14ac:dyDescent="0.25">
      <c r="G4625" s="28"/>
      <c r="P4625" s="25"/>
    </row>
    <row r="4626" spans="7:16" x14ac:dyDescent="0.25">
      <c r="G4626" s="28"/>
      <c r="P4626" s="25"/>
    </row>
    <row r="4627" spans="7:16" x14ac:dyDescent="0.25">
      <c r="G4627" s="28"/>
      <c r="P4627" s="25"/>
    </row>
    <row r="4628" spans="7:16" x14ac:dyDescent="0.25">
      <c r="G4628" s="28"/>
      <c r="P4628" s="25"/>
    </row>
    <row r="4629" spans="7:16" x14ac:dyDescent="0.25">
      <c r="G4629" s="28"/>
      <c r="P4629" s="25"/>
    </row>
    <row r="4630" spans="7:16" x14ac:dyDescent="0.25">
      <c r="G4630" s="28"/>
      <c r="P4630" s="25"/>
    </row>
    <row r="4631" spans="7:16" x14ac:dyDescent="0.25">
      <c r="G4631" s="28"/>
      <c r="P4631" s="25"/>
    </row>
    <row r="4632" spans="7:16" x14ac:dyDescent="0.25">
      <c r="G4632" s="28"/>
      <c r="P4632" s="25"/>
    </row>
    <row r="4633" spans="7:16" x14ac:dyDescent="0.25">
      <c r="G4633" s="28"/>
      <c r="P4633" s="25"/>
    </row>
    <row r="4634" spans="7:16" x14ac:dyDescent="0.25">
      <c r="G4634" s="28"/>
      <c r="P4634" s="25"/>
    </row>
    <row r="4635" spans="7:16" x14ac:dyDescent="0.25">
      <c r="G4635" s="28"/>
      <c r="P4635" s="25"/>
    </row>
    <row r="4636" spans="7:16" x14ac:dyDescent="0.25">
      <c r="G4636" s="28"/>
      <c r="P4636" s="25"/>
    </row>
    <row r="4637" spans="7:16" x14ac:dyDescent="0.25">
      <c r="G4637" s="28"/>
      <c r="P4637" s="25"/>
    </row>
    <row r="4638" spans="7:16" x14ac:dyDescent="0.25">
      <c r="G4638" s="28"/>
      <c r="P4638" s="25"/>
    </row>
    <row r="4639" spans="7:16" x14ac:dyDescent="0.25">
      <c r="G4639" s="28"/>
      <c r="P4639" s="25"/>
    </row>
    <row r="4640" spans="7:16" x14ac:dyDescent="0.25">
      <c r="G4640" s="28"/>
      <c r="P4640" s="25"/>
    </row>
    <row r="4641" spans="7:16" x14ac:dyDescent="0.25">
      <c r="G4641" s="28"/>
      <c r="P4641" s="25"/>
    </row>
    <row r="4642" spans="7:16" x14ac:dyDescent="0.25">
      <c r="G4642" s="28"/>
      <c r="P4642" s="25"/>
    </row>
    <row r="4643" spans="7:16" x14ac:dyDescent="0.25">
      <c r="G4643" s="28"/>
      <c r="P4643" s="25"/>
    </row>
    <row r="4644" spans="7:16" x14ac:dyDescent="0.25">
      <c r="G4644" s="28"/>
      <c r="P4644" s="25"/>
    </row>
    <row r="4645" spans="7:16" x14ac:dyDescent="0.25">
      <c r="G4645" s="28"/>
      <c r="P4645" s="25"/>
    </row>
    <row r="4646" spans="7:16" x14ac:dyDescent="0.25">
      <c r="G4646" s="28"/>
      <c r="P4646" s="25"/>
    </row>
    <row r="4647" spans="7:16" x14ac:dyDescent="0.25">
      <c r="G4647" s="28"/>
      <c r="P4647" s="25"/>
    </row>
    <row r="4648" spans="7:16" x14ac:dyDescent="0.25">
      <c r="G4648" s="28"/>
      <c r="P4648" s="25"/>
    </row>
    <row r="4649" spans="7:16" x14ac:dyDescent="0.25">
      <c r="G4649" s="28"/>
      <c r="P4649" s="25"/>
    </row>
    <row r="4650" spans="7:16" x14ac:dyDescent="0.25">
      <c r="G4650" s="28"/>
      <c r="P4650" s="25"/>
    </row>
    <row r="4651" spans="7:16" x14ac:dyDescent="0.25">
      <c r="G4651" s="28"/>
      <c r="P4651" s="25"/>
    </row>
    <row r="4652" spans="7:16" x14ac:dyDescent="0.25">
      <c r="G4652" s="28"/>
      <c r="P4652" s="25"/>
    </row>
    <row r="4653" spans="7:16" x14ac:dyDescent="0.25">
      <c r="G4653" s="28"/>
      <c r="P4653" s="25"/>
    </row>
    <row r="4654" spans="7:16" x14ac:dyDescent="0.25">
      <c r="G4654" s="28"/>
      <c r="P4654" s="25"/>
    </row>
    <row r="4655" spans="7:16" x14ac:dyDescent="0.25">
      <c r="G4655" s="28"/>
      <c r="P4655" s="25"/>
    </row>
    <row r="4656" spans="7:16" x14ac:dyDescent="0.25">
      <c r="G4656" s="28"/>
      <c r="P4656" s="25"/>
    </row>
    <row r="4657" spans="7:16" x14ac:dyDescent="0.25">
      <c r="G4657" s="28"/>
      <c r="P4657" s="25"/>
    </row>
    <row r="4658" spans="7:16" x14ac:dyDescent="0.25">
      <c r="G4658" s="28"/>
      <c r="P4658" s="25"/>
    </row>
    <row r="4659" spans="7:16" x14ac:dyDescent="0.25">
      <c r="G4659" s="28"/>
      <c r="P4659" s="25"/>
    </row>
    <row r="4660" spans="7:16" x14ac:dyDescent="0.25">
      <c r="G4660" s="28"/>
      <c r="P4660" s="25"/>
    </row>
    <row r="4661" spans="7:16" x14ac:dyDescent="0.25">
      <c r="G4661" s="28"/>
      <c r="P4661" s="25"/>
    </row>
    <row r="4662" spans="7:16" x14ac:dyDescent="0.25">
      <c r="G4662" s="28"/>
      <c r="P4662" s="25"/>
    </row>
    <row r="4663" spans="7:16" x14ac:dyDescent="0.25">
      <c r="G4663" s="28"/>
      <c r="P4663" s="25"/>
    </row>
    <row r="4664" spans="7:16" x14ac:dyDescent="0.25">
      <c r="G4664" s="28"/>
      <c r="P4664" s="25"/>
    </row>
    <row r="4665" spans="7:16" x14ac:dyDescent="0.25">
      <c r="G4665" s="28"/>
      <c r="P4665" s="25"/>
    </row>
    <row r="4666" spans="7:16" x14ac:dyDescent="0.25">
      <c r="G4666" s="28"/>
      <c r="P4666" s="25"/>
    </row>
    <row r="4667" spans="7:16" x14ac:dyDescent="0.25">
      <c r="G4667" s="28"/>
      <c r="P4667" s="25"/>
    </row>
    <row r="4668" spans="7:16" x14ac:dyDescent="0.25">
      <c r="G4668" s="28"/>
      <c r="P4668" s="25"/>
    </row>
    <row r="4669" spans="7:16" x14ac:dyDescent="0.25">
      <c r="G4669" s="28"/>
      <c r="P4669" s="25"/>
    </row>
    <row r="4670" spans="7:16" x14ac:dyDescent="0.25">
      <c r="G4670" s="28"/>
      <c r="P4670" s="25"/>
    </row>
    <row r="4671" spans="7:16" x14ac:dyDescent="0.25">
      <c r="G4671" s="28"/>
      <c r="P4671" s="25"/>
    </row>
    <row r="4672" spans="7:16" x14ac:dyDescent="0.25">
      <c r="G4672" s="28"/>
      <c r="P4672" s="25"/>
    </row>
    <row r="4673" spans="7:16" x14ac:dyDescent="0.25">
      <c r="G4673" s="28"/>
      <c r="P4673" s="25"/>
    </row>
    <row r="4674" spans="7:16" x14ac:dyDescent="0.25">
      <c r="G4674" s="28"/>
      <c r="P4674" s="25"/>
    </row>
    <row r="4675" spans="7:16" x14ac:dyDescent="0.25">
      <c r="G4675" s="28"/>
      <c r="P4675" s="25"/>
    </row>
    <row r="4676" spans="7:16" x14ac:dyDescent="0.25">
      <c r="G4676" s="28"/>
      <c r="P4676" s="25"/>
    </row>
    <row r="4677" spans="7:16" x14ac:dyDescent="0.25">
      <c r="G4677" s="28"/>
      <c r="P4677" s="25"/>
    </row>
    <row r="4678" spans="7:16" x14ac:dyDescent="0.25">
      <c r="G4678" s="28"/>
      <c r="P4678" s="25"/>
    </row>
    <row r="4679" spans="7:16" x14ac:dyDescent="0.25">
      <c r="G4679" s="28"/>
      <c r="P4679" s="25"/>
    </row>
    <row r="4680" spans="7:16" x14ac:dyDescent="0.25">
      <c r="G4680" s="28"/>
      <c r="P4680" s="25"/>
    </row>
    <row r="4681" spans="7:16" x14ac:dyDescent="0.25">
      <c r="G4681" s="28"/>
      <c r="P4681" s="25"/>
    </row>
    <row r="4682" spans="7:16" x14ac:dyDescent="0.25">
      <c r="G4682" s="28"/>
      <c r="P4682" s="25"/>
    </row>
    <row r="4683" spans="7:16" x14ac:dyDescent="0.25">
      <c r="G4683" s="28"/>
      <c r="P4683" s="25"/>
    </row>
    <row r="4684" spans="7:16" x14ac:dyDescent="0.25">
      <c r="G4684" s="28"/>
      <c r="P4684" s="25"/>
    </row>
    <row r="4685" spans="7:16" x14ac:dyDescent="0.25">
      <c r="G4685" s="28"/>
      <c r="P4685" s="25"/>
    </row>
    <row r="4686" spans="7:16" x14ac:dyDescent="0.25">
      <c r="G4686" s="28"/>
      <c r="P4686" s="25"/>
    </row>
    <row r="4687" spans="7:16" x14ac:dyDescent="0.25">
      <c r="G4687" s="28"/>
      <c r="P4687" s="25"/>
    </row>
    <row r="4688" spans="7:16" x14ac:dyDescent="0.25">
      <c r="G4688" s="28"/>
      <c r="P4688" s="25"/>
    </row>
    <row r="4689" spans="7:16" x14ac:dyDescent="0.25">
      <c r="G4689" s="28"/>
      <c r="P4689" s="25"/>
    </row>
    <row r="4690" spans="7:16" x14ac:dyDescent="0.25">
      <c r="G4690" s="28"/>
      <c r="P4690" s="25"/>
    </row>
    <row r="4691" spans="7:16" x14ac:dyDescent="0.25">
      <c r="G4691" s="28"/>
      <c r="P4691" s="25"/>
    </row>
    <row r="4692" spans="7:16" x14ac:dyDescent="0.25">
      <c r="G4692" s="28"/>
      <c r="P4692" s="25"/>
    </row>
    <row r="4693" spans="7:16" x14ac:dyDescent="0.25">
      <c r="G4693" s="28"/>
      <c r="P4693" s="25"/>
    </row>
    <row r="4694" spans="7:16" x14ac:dyDescent="0.25">
      <c r="G4694" s="28"/>
      <c r="P4694" s="25"/>
    </row>
    <row r="4695" spans="7:16" x14ac:dyDescent="0.25">
      <c r="G4695" s="28"/>
      <c r="P4695" s="25"/>
    </row>
    <row r="4696" spans="7:16" x14ac:dyDescent="0.25">
      <c r="G4696" s="28"/>
      <c r="P4696" s="25"/>
    </row>
    <row r="4697" spans="7:16" x14ac:dyDescent="0.25">
      <c r="G4697" s="28"/>
      <c r="P4697" s="25"/>
    </row>
    <row r="4698" spans="7:16" x14ac:dyDescent="0.25">
      <c r="G4698" s="28"/>
      <c r="P4698" s="25"/>
    </row>
    <row r="4699" spans="7:16" x14ac:dyDescent="0.25">
      <c r="G4699" s="28"/>
      <c r="P4699" s="25"/>
    </row>
    <row r="4700" spans="7:16" x14ac:dyDescent="0.25">
      <c r="G4700" s="28"/>
      <c r="P4700" s="25"/>
    </row>
    <row r="4701" spans="7:16" x14ac:dyDescent="0.25">
      <c r="G4701" s="28"/>
      <c r="P4701" s="25"/>
    </row>
    <row r="4702" spans="7:16" x14ac:dyDescent="0.25">
      <c r="G4702" s="28"/>
      <c r="P4702" s="25"/>
    </row>
    <row r="4703" spans="7:16" x14ac:dyDescent="0.25">
      <c r="G4703" s="28"/>
      <c r="P4703" s="25"/>
    </row>
    <row r="4704" spans="7:16" x14ac:dyDescent="0.25">
      <c r="G4704" s="28"/>
      <c r="P4704" s="25"/>
    </row>
    <row r="4705" spans="7:16" x14ac:dyDescent="0.25">
      <c r="G4705" s="28"/>
      <c r="P4705" s="25"/>
    </row>
    <row r="4706" spans="7:16" x14ac:dyDescent="0.25">
      <c r="G4706" s="28"/>
      <c r="P4706" s="25"/>
    </row>
    <row r="4707" spans="7:16" x14ac:dyDescent="0.25">
      <c r="G4707" s="28"/>
      <c r="P4707" s="25"/>
    </row>
    <row r="4708" spans="7:16" x14ac:dyDescent="0.25">
      <c r="G4708" s="28"/>
      <c r="P4708" s="25"/>
    </row>
    <row r="4709" spans="7:16" x14ac:dyDescent="0.25">
      <c r="G4709" s="28"/>
      <c r="P4709" s="25"/>
    </row>
    <row r="4710" spans="7:16" x14ac:dyDescent="0.25">
      <c r="G4710" s="28"/>
      <c r="P4710" s="25"/>
    </row>
    <row r="4711" spans="7:16" x14ac:dyDescent="0.25">
      <c r="G4711" s="28"/>
      <c r="P4711" s="25"/>
    </row>
    <row r="4712" spans="7:16" x14ac:dyDescent="0.25">
      <c r="G4712" s="28"/>
      <c r="P4712" s="25"/>
    </row>
    <row r="4713" spans="7:16" x14ac:dyDescent="0.25">
      <c r="G4713" s="28"/>
      <c r="P4713" s="25"/>
    </row>
    <row r="4714" spans="7:16" x14ac:dyDescent="0.25">
      <c r="G4714" s="28"/>
      <c r="P4714" s="25"/>
    </row>
    <row r="4715" spans="7:16" x14ac:dyDescent="0.25">
      <c r="G4715" s="28"/>
      <c r="P4715" s="25"/>
    </row>
    <row r="4716" spans="7:16" x14ac:dyDescent="0.25">
      <c r="G4716" s="28"/>
      <c r="P4716" s="25"/>
    </row>
    <row r="4717" spans="7:16" x14ac:dyDescent="0.25">
      <c r="G4717" s="28"/>
      <c r="P4717" s="25"/>
    </row>
    <row r="4718" spans="7:16" x14ac:dyDescent="0.25">
      <c r="G4718" s="28"/>
      <c r="P4718" s="25"/>
    </row>
    <row r="4719" spans="7:16" x14ac:dyDescent="0.25">
      <c r="G4719" s="28"/>
      <c r="P4719" s="25"/>
    </row>
    <row r="4720" spans="7:16" x14ac:dyDescent="0.25">
      <c r="G4720" s="28"/>
      <c r="P4720" s="25"/>
    </row>
    <row r="4721" spans="7:16" x14ac:dyDescent="0.25">
      <c r="G4721" s="28"/>
      <c r="P4721" s="25"/>
    </row>
    <row r="4722" spans="7:16" x14ac:dyDescent="0.25">
      <c r="G4722" s="28"/>
      <c r="P4722" s="25"/>
    </row>
    <row r="4723" spans="7:16" x14ac:dyDescent="0.25">
      <c r="G4723" s="28"/>
      <c r="P4723" s="25"/>
    </row>
    <row r="4724" spans="7:16" x14ac:dyDescent="0.25">
      <c r="G4724" s="28"/>
      <c r="P4724" s="25"/>
    </row>
    <row r="4725" spans="7:16" x14ac:dyDescent="0.25">
      <c r="G4725" s="28"/>
      <c r="P4725" s="25"/>
    </row>
    <row r="4726" spans="7:16" x14ac:dyDescent="0.25">
      <c r="G4726" s="28"/>
      <c r="P4726" s="25"/>
    </row>
    <row r="4727" spans="7:16" x14ac:dyDescent="0.25">
      <c r="G4727" s="28"/>
      <c r="P4727" s="25"/>
    </row>
    <row r="4728" spans="7:16" x14ac:dyDescent="0.25">
      <c r="G4728" s="28"/>
      <c r="P4728" s="25"/>
    </row>
    <row r="4729" spans="7:16" x14ac:dyDescent="0.25">
      <c r="G4729" s="28"/>
      <c r="P4729" s="25"/>
    </row>
    <row r="4730" spans="7:16" x14ac:dyDescent="0.25">
      <c r="G4730" s="28"/>
      <c r="P4730" s="25"/>
    </row>
    <row r="4731" spans="7:16" x14ac:dyDescent="0.25">
      <c r="G4731" s="28"/>
      <c r="P4731" s="25"/>
    </row>
    <row r="4732" spans="7:16" x14ac:dyDescent="0.25">
      <c r="G4732" s="28"/>
      <c r="P4732" s="25"/>
    </row>
    <row r="4733" spans="7:16" x14ac:dyDescent="0.25">
      <c r="G4733" s="28"/>
      <c r="P4733" s="25"/>
    </row>
    <row r="4734" spans="7:16" x14ac:dyDescent="0.25">
      <c r="G4734" s="28"/>
      <c r="P4734" s="25"/>
    </row>
    <row r="4735" spans="7:16" x14ac:dyDescent="0.25">
      <c r="G4735" s="28"/>
      <c r="P4735" s="25"/>
    </row>
    <row r="4736" spans="7:16" x14ac:dyDescent="0.25">
      <c r="G4736" s="28"/>
      <c r="P4736" s="25"/>
    </row>
    <row r="4737" spans="7:16" x14ac:dyDescent="0.25">
      <c r="G4737" s="28"/>
      <c r="P4737" s="25"/>
    </row>
  </sheetData>
  <pageMargins left="0.70866141732283472" right="0.70866141732283472" top="0.35433070866141736" bottom="0.35433070866141736" header="0.31496062992125984" footer="0"/>
  <pageSetup paperSize="9" scale="84" fitToHeight="1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2"/>
  <sheetViews>
    <sheetView workbookViewId="0">
      <selection activeCell="I60" sqref="F1:I60"/>
    </sheetView>
  </sheetViews>
  <sheetFormatPr defaultRowHeight="15" x14ac:dyDescent="0.25"/>
  <cols>
    <col min="1" max="1" width="0.5703125" style="2" customWidth="1"/>
    <col min="2" max="2" width="16.5703125" style="2" hidden="1" customWidth="1"/>
    <col min="3" max="3" width="37.42578125" style="2" hidden="1" customWidth="1"/>
    <col min="4" max="4" width="11.5703125" style="5" hidden="1" customWidth="1"/>
    <col min="5" max="5" width="1" style="2" hidden="1" customWidth="1"/>
    <col min="6" max="6" width="6.7109375" style="2" customWidth="1"/>
    <col min="7" max="7" width="35" style="2" customWidth="1"/>
    <col min="8" max="8" width="11.7109375" style="6" customWidth="1"/>
    <col min="9" max="9" width="9.28515625" style="21" customWidth="1"/>
    <col min="10" max="10" width="11.42578125" style="4" customWidth="1"/>
    <col min="11" max="11" width="9.42578125" style="2" customWidth="1"/>
    <col min="12" max="12" width="8.7109375" style="2" customWidth="1"/>
    <col min="13" max="13" width="10.140625" style="2" bestFit="1" customWidth="1"/>
    <col min="14" max="16384" width="9.140625" style="2"/>
  </cols>
  <sheetData>
    <row r="1" spans="1:13" ht="28.5" x14ac:dyDescent="0.45">
      <c r="A1" s="9" t="s">
        <v>48</v>
      </c>
      <c r="D1" s="2"/>
      <c r="F1" s="54" t="s">
        <v>167</v>
      </c>
      <c r="G1" s="53"/>
      <c r="H1" s="5"/>
      <c r="I1" s="19"/>
      <c r="J1" s="5"/>
    </row>
    <row r="2" spans="1:13" x14ac:dyDescent="0.25">
      <c r="H2" s="5"/>
      <c r="I2" s="19"/>
      <c r="J2" s="5"/>
    </row>
    <row r="3" spans="1:13" ht="21" x14ac:dyDescent="0.35">
      <c r="F3" s="8" t="s">
        <v>12</v>
      </c>
      <c r="G3" s="8"/>
      <c r="H3" s="56"/>
      <c r="I3" s="19"/>
      <c r="J3" s="5"/>
    </row>
    <row r="4" spans="1:13" ht="18.75" x14ac:dyDescent="0.3">
      <c r="F4" s="50"/>
      <c r="G4" s="50"/>
      <c r="H4" s="57"/>
      <c r="I4" s="19"/>
      <c r="J4" s="5"/>
    </row>
    <row r="5" spans="1:13" ht="21" x14ac:dyDescent="0.35">
      <c r="A5" s="8" t="s">
        <v>43</v>
      </c>
      <c r="F5" s="8" t="s">
        <v>168</v>
      </c>
      <c r="H5" s="5"/>
      <c r="I5" s="19"/>
      <c r="J5" s="5"/>
    </row>
    <row r="6" spans="1:13" x14ac:dyDescent="0.25">
      <c r="H6" s="5"/>
      <c r="I6" s="19"/>
      <c r="J6" s="5"/>
    </row>
    <row r="7" spans="1:13" ht="15.75" x14ac:dyDescent="0.25">
      <c r="B7" s="3" t="s">
        <v>19</v>
      </c>
      <c r="C7" s="3" t="s">
        <v>15</v>
      </c>
      <c r="D7" s="14"/>
      <c r="E7" s="3"/>
      <c r="F7" s="17"/>
      <c r="G7" s="17"/>
      <c r="H7" s="58" t="s">
        <v>171</v>
      </c>
      <c r="I7" s="51" t="s">
        <v>146</v>
      </c>
      <c r="J7" s="85"/>
      <c r="K7" s="86"/>
      <c r="L7" s="25"/>
    </row>
    <row r="8" spans="1:13" ht="15.75" x14ac:dyDescent="0.25">
      <c r="D8" s="5" t="s">
        <v>21</v>
      </c>
      <c r="G8" s="16" t="s">
        <v>16</v>
      </c>
      <c r="H8" s="59"/>
      <c r="I8" s="52"/>
      <c r="J8" s="49"/>
      <c r="K8" s="25"/>
      <c r="L8" s="25"/>
    </row>
    <row r="9" spans="1:13" x14ac:dyDescent="0.25">
      <c r="F9" s="84">
        <v>301</v>
      </c>
      <c r="G9" s="84" t="s">
        <v>72</v>
      </c>
      <c r="H9" s="37">
        <f>I9*0.8</f>
        <v>1760</v>
      </c>
      <c r="I9" s="121">
        <v>2200</v>
      </c>
      <c r="J9" s="86"/>
      <c r="K9" s="86"/>
      <c r="L9" s="86"/>
      <c r="M9" s="7"/>
    </row>
    <row r="10" spans="1:13" x14ac:dyDescent="0.25">
      <c r="F10" s="84">
        <v>302</v>
      </c>
      <c r="G10" s="84" t="s">
        <v>150</v>
      </c>
      <c r="H10" s="123">
        <v>2700</v>
      </c>
      <c r="I10" s="121">
        <v>3000</v>
      </c>
      <c r="J10" s="86"/>
      <c r="K10" s="86"/>
      <c r="L10" s="86"/>
      <c r="M10" s="7"/>
    </row>
    <row r="11" spans="1:13" x14ac:dyDescent="0.25">
      <c r="F11" s="84">
        <v>303</v>
      </c>
      <c r="G11" s="84" t="s">
        <v>73</v>
      </c>
      <c r="H11" s="37">
        <f>I11*0.8</f>
        <v>1360</v>
      </c>
      <c r="I11" s="121">
        <v>1700</v>
      </c>
      <c r="J11" s="86"/>
      <c r="K11" s="86"/>
      <c r="L11" s="86"/>
    </row>
    <row r="12" spans="1:13" x14ac:dyDescent="0.25">
      <c r="F12" s="84">
        <v>304</v>
      </c>
      <c r="G12" s="84" t="s">
        <v>74</v>
      </c>
      <c r="H12" s="37">
        <f>I12*0.8</f>
        <v>1040</v>
      </c>
      <c r="I12" s="121">
        <v>1300</v>
      </c>
      <c r="J12" s="86"/>
      <c r="K12" s="86"/>
      <c r="L12" s="86"/>
      <c r="M12" s="7"/>
    </row>
    <row r="13" spans="1:13" x14ac:dyDescent="0.25">
      <c r="F13" s="84">
        <v>305</v>
      </c>
      <c r="G13" s="84" t="s">
        <v>145</v>
      </c>
      <c r="H13" s="37">
        <v>0</v>
      </c>
      <c r="I13" s="121">
        <v>250</v>
      </c>
      <c r="J13" s="86"/>
      <c r="K13" s="86"/>
      <c r="L13" s="86"/>
      <c r="M13" s="7"/>
    </row>
    <row r="14" spans="1:13" x14ac:dyDescent="0.25">
      <c r="F14" s="84">
        <v>306</v>
      </c>
      <c r="G14" s="84" t="s">
        <v>75</v>
      </c>
      <c r="H14" s="37">
        <f>I14*0.8</f>
        <v>4160</v>
      </c>
      <c r="I14" s="121">
        <v>5200</v>
      </c>
      <c r="J14" s="86"/>
      <c r="K14" s="86"/>
      <c r="L14" s="86"/>
    </row>
    <row r="15" spans="1:13" x14ac:dyDescent="0.25">
      <c r="F15" s="84">
        <v>307</v>
      </c>
      <c r="G15" s="84" t="s">
        <v>76</v>
      </c>
      <c r="H15" s="37">
        <v>1594</v>
      </c>
      <c r="I15" s="121">
        <v>2125</v>
      </c>
      <c r="J15" s="86"/>
      <c r="K15" s="86"/>
      <c r="L15" s="86"/>
      <c r="M15" s="7"/>
    </row>
    <row r="16" spans="1:13" x14ac:dyDescent="0.25">
      <c r="F16" s="84">
        <v>308</v>
      </c>
      <c r="G16" s="84" t="s">
        <v>173</v>
      </c>
      <c r="H16" s="37">
        <f>I16*0.8</f>
        <v>1360</v>
      </c>
      <c r="I16" s="121">
        <v>1700</v>
      </c>
      <c r="J16" s="86"/>
      <c r="K16" s="86"/>
      <c r="L16" s="86"/>
    </row>
    <row r="17" spans="6:14" x14ac:dyDescent="0.25">
      <c r="F17" s="84">
        <v>309</v>
      </c>
      <c r="G17" s="84" t="s">
        <v>174</v>
      </c>
      <c r="H17" s="37">
        <v>0</v>
      </c>
      <c r="I17" s="121">
        <v>1700</v>
      </c>
      <c r="J17" s="86"/>
      <c r="K17" s="86"/>
      <c r="L17" s="86"/>
    </row>
    <row r="18" spans="6:14" x14ac:dyDescent="0.25">
      <c r="F18" s="84">
        <v>312</v>
      </c>
      <c r="G18" s="84" t="s">
        <v>151</v>
      </c>
      <c r="H18" s="37">
        <f t="shared" ref="H18:H25" si="0">I18*0.8</f>
        <v>1020</v>
      </c>
      <c r="I18" s="121">
        <v>1275</v>
      </c>
      <c r="J18" s="86"/>
      <c r="K18" s="86"/>
      <c r="L18" s="86"/>
    </row>
    <row r="19" spans="6:14" x14ac:dyDescent="0.25">
      <c r="F19" s="84">
        <v>313</v>
      </c>
      <c r="G19" s="84" t="s">
        <v>77</v>
      </c>
      <c r="H19" s="37">
        <f t="shared" si="0"/>
        <v>7520</v>
      </c>
      <c r="I19" s="121">
        <v>9400</v>
      </c>
      <c r="J19" s="86"/>
      <c r="K19" s="86"/>
      <c r="L19" s="86"/>
    </row>
    <row r="20" spans="6:14" x14ac:dyDescent="0.25">
      <c r="F20" s="84">
        <v>314</v>
      </c>
      <c r="G20" s="84" t="s">
        <v>137</v>
      </c>
      <c r="H20" s="37">
        <f t="shared" si="0"/>
        <v>1440</v>
      </c>
      <c r="I20" s="121">
        <v>1800</v>
      </c>
      <c r="J20" s="86"/>
      <c r="K20" s="86"/>
      <c r="L20" s="86"/>
      <c r="M20" s="7"/>
    </row>
    <row r="21" spans="6:14" x14ac:dyDescent="0.25">
      <c r="F21" s="84">
        <v>316</v>
      </c>
      <c r="G21" s="84" t="s">
        <v>152</v>
      </c>
      <c r="H21" s="37">
        <f t="shared" si="0"/>
        <v>1760</v>
      </c>
      <c r="I21" s="121">
        <v>2200</v>
      </c>
      <c r="J21" s="86"/>
      <c r="K21" s="86"/>
      <c r="L21" s="86"/>
      <c r="M21" s="7"/>
    </row>
    <row r="22" spans="6:14" x14ac:dyDescent="0.25">
      <c r="F22" s="84">
        <v>317</v>
      </c>
      <c r="G22" s="84" t="s">
        <v>78</v>
      </c>
      <c r="H22" s="37">
        <f t="shared" si="0"/>
        <v>800</v>
      </c>
      <c r="I22" s="121">
        <v>1000</v>
      </c>
      <c r="J22" s="86"/>
      <c r="K22" s="86"/>
      <c r="L22" s="86"/>
    </row>
    <row r="23" spans="6:14" x14ac:dyDescent="0.25">
      <c r="F23" s="84">
        <v>319</v>
      </c>
      <c r="G23" s="84" t="s">
        <v>79</v>
      </c>
      <c r="H23" s="37">
        <f t="shared" si="0"/>
        <v>3920</v>
      </c>
      <c r="I23" s="121">
        <v>4900</v>
      </c>
      <c r="J23" s="86"/>
      <c r="K23" s="86"/>
      <c r="L23" s="86"/>
      <c r="M23" s="7"/>
    </row>
    <row r="24" spans="6:14" x14ac:dyDescent="0.25">
      <c r="F24" s="84">
        <v>320</v>
      </c>
      <c r="G24" s="84" t="s">
        <v>80</v>
      </c>
      <c r="H24" s="37">
        <f t="shared" si="0"/>
        <v>4160</v>
      </c>
      <c r="I24" s="121">
        <v>5200</v>
      </c>
      <c r="J24" s="86"/>
      <c r="K24" s="86"/>
      <c r="L24" s="86"/>
      <c r="M24" s="7"/>
    </row>
    <row r="25" spans="6:14" x14ac:dyDescent="0.25">
      <c r="F25" s="84">
        <v>322</v>
      </c>
      <c r="G25" s="84" t="s">
        <v>138</v>
      </c>
      <c r="H25" s="37">
        <f t="shared" si="0"/>
        <v>1360</v>
      </c>
      <c r="I25" s="121">
        <v>1700</v>
      </c>
      <c r="J25" s="86"/>
      <c r="K25" s="86"/>
      <c r="L25" s="86"/>
    </row>
    <row r="26" spans="6:14" x14ac:dyDescent="0.25">
      <c r="F26" s="84">
        <v>324</v>
      </c>
      <c r="G26" s="84" t="s">
        <v>153</v>
      </c>
      <c r="H26" s="37">
        <v>0</v>
      </c>
      <c r="I26" s="121">
        <v>500</v>
      </c>
      <c r="J26" s="86"/>
      <c r="K26" s="86"/>
      <c r="L26" s="86"/>
    </row>
    <row r="27" spans="6:14" x14ac:dyDescent="0.25">
      <c r="F27" s="84">
        <v>324</v>
      </c>
      <c r="G27" s="84" t="s">
        <v>154</v>
      </c>
      <c r="H27" s="37">
        <v>0</v>
      </c>
      <c r="I27" s="121">
        <v>250</v>
      </c>
      <c r="J27" s="86"/>
      <c r="K27" s="86"/>
      <c r="L27" s="86"/>
    </row>
    <row r="28" spans="6:14" x14ac:dyDescent="0.25">
      <c r="F28" s="84">
        <v>325</v>
      </c>
      <c r="G28" s="84" t="s">
        <v>81</v>
      </c>
      <c r="H28" s="37">
        <f>I28*0.8</f>
        <v>400</v>
      </c>
      <c r="I28" s="121">
        <v>500</v>
      </c>
      <c r="J28" s="86"/>
      <c r="K28" s="86"/>
      <c r="L28" s="86"/>
      <c r="M28" s="55"/>
      <c r="N28" s="47"/>
    </row>
    <row r="29" spans="6:14" x14ac:dyDescent="0.25">
      <c r="F29" s="84">
        <v>326</v>
      </c>
      <c r="G29" s="84" t="s">
        <v>155</v>
      </c>
      <c r="H29" s="37">
        <v>0</v>
      </c>
      <c r="I29" s="121">
        <v>900</v>
      </c>
      <c r="J29" s="86"/>
      <c r="K29" s="86"/>
      <c r="L29" s="86"/>
      <c r="M29" s="31"/>
      <c r="N29" s="47"/>
    </row>
    <row r="30" spans="6:14" x14ac:dyDescent="0.25">
      <c r="F30" s="84">
        <v>330</v>
      </c>
      <c r="G30" s="84" t="s">
        <v>82</v>
      </c>
      <c r="H30" s="37">
        <v>0</v>
      </c>
      <c r="I30" s="121">
        <v>500</v>
      </c>
      <c r="J30" s="86"/>
      <c r="K30" s="86"/>
      <c r="L30" s="86"/>
      <c r="M30" s="31"/>
      <c r="N30" s="47"/>
    </row>
    <row r="31" spans="6:14" x14ac:dyDescent="0.25">
      <c r="F31" s="84">
        <v>333</v>
      </c>
      <c r="G31" s="84" t="s">
        <v>83</v>
      </c>
      <c r="H31" s="37">
        <f>I31*0.8</f>
        <v>560</v>
      </c>
      <c r="I31" s="121">
        <v>700</v>
      </c>
      <c r="J31" s="86"/>
      <c r="K31" s="86"/>
      <c r="L31" s="86"/>
      <c r="M31" s="31"/>
      <c r="N31" s="47"/>
    </row>
    <row r="32" spans="6:14" x14ac:dyDescent="0.25">
      <c r="F32" s="84">
        <v>334</v>
      </c>
      <c r="G32" s="84" t="s">
        <v>140</v>
      </c>
      <c r="H32" s="37">
        <v>636</v>
      </c>
      <c r="I32" s="121">
        <v>850</v>
      </c>
      <c r="J32" s="86"/>
      <c r="K32" s="86"/>
      <c r="L32" s="86"/>
      <c r="M32" s="31"/>
      <c r="N32" s="47"/>
    </row>
    <row r="33" spans="1:14" x14ac:dyDescent="0.25">
      <c r="F33" s="84">
        <v>335</v>
      </c>
      <c r="G33" s="84" t="s">
        <v>156</v>
      </c>
      <c r="H33" s="37">
        <f>I33*0.8</f>
        <v>960</v>
      </c>
      <c r="I33" s="121">
        <v>1200</v>
      </c>
      <c r="J33" s="86"/>
      <c r="K33" s="86"/>
      <c r="L33" s="86"/>
      <c r="M33" s="31"/>
      <c r="N33" s="47"/>
    </row>
    <row r="34" spans="1:14" x14ac:dyDescent="0.25">
      <c r="F34" s="84">
        <v>336</v>
      </c>
      <c r="G34" s="84" t="s">
        <v>132</v>
      </c>
      <c r="H34" s="37">
        <v>487</v>
      </c>
      <c r="I34" s="121">
        <v>650</v>
      </c>
      <c r="J34" s="86"/>
      <c r="K34" s="86"/>
      <c r="L34" s="86"/>
      <c r="M34" s="31"/>
      <c r="N34" s="47"/>
    </row>
    <row r="35" spans="1:14" x14ac:dyDescent="0.25">
      <c r="F35" s="84">
        <v>337</v>
      </c>
      <c r="G35" s="84" t="s">
        <v>84</v>
      </c>
      <c r="H35" s="37">
        <v>487</v>
      </c>
      <c r="I35" s="121">
        <v>650</v>
      </c>
      <c r="J35" s="86"/>
      <c r="K35" s="86"/>
      <c r="L35" s="86"/>
      <c r="M35" s="31"/>
      <c r="N35" s="48"/>
    </row>
    <row r="36" spans="1:14" x14ac:dyDescent="0.25">
      <c r="F36" s="84">
        <v>338</v>
      </c>
      <c r="G36" s="84" t="s">
        <v>85</v>
      </c>
      <c r="H36" s="123">
        <v>2000</v>
      </c>
      <c r="I36" s="121">
        <v>2000</v>
      </c>
      <c r="J36" s="86"/>
      <c r="K36" s="86"/>
      <c r="L36" s="86"/>
      <c r="M36" s="36"/>
    </row>
    <row r="37" spans="1:14" x14ac:dyDescent="0.25">
      <c r="F37" s="84">
        <v>340</v>
      </c>
      <c r="G37" s="84" t="s">
        <v>135</v>
      </c>
      <c r="H37" s="37">
        <f>I37*0.8</f>
        <v>2720</v>
      </c>
      <c r="I37" s="121">
        <v>3400</v>
      </c>
      <c r="J37" s="86"/>
      <c r="K37" s="86"/>
      <c r="L37" s="86"/>
      <c r="M37" s="7"/>
    </row>
    <row r="38" spans="1:14" x14ac:dyDescent="0.25">
      <c r="F38" s="84">
        <v>341</v>
      </c>
      <c r="G38" s="84" t="s">
        <v>136</v>
      </c>
      <c r="H38" s="37">
        <f>I38*0.8</f>
        <v>2720</v>
      </c>
      <c r="I38" s="121">
        <v>3400</v>
      </c>
      <c r="J38" s="86"/>
      <c r="K38" s="86"/>
      <c r="L38" s="86"/>
      <c r="M38" s="7"/>
    </row>
    <row r="39" spans="1:14" x14ac:dyDescent="0.25">
      <c r="A39" s="2">
        <v>344</v>
      </c>
      <c r="F39" s="84">
        <v>344</v>
      </c>
      <c r="G39" s="84" t="s">
        <v>157</v>
      </c>
      <c r="H39" s="37">
        <v>187</v>
      </c>
      <c r="I39" s="121">
        <v>250</v>
      </c>
      <c r="J39" s="86"/>
      <c r="K39" s="86"/>
      <c r="L39" s="86"/>
      <c r="M39" s="7"/>
    </row>
    <row r="40" spans="1:14" x14ac:dyDescent="0.25">
      <c r="F40" s="84">
        <v>346</v>
      </c>
      <c r="G40" s="84" t="s">
        <v>86</v>
      </c>
      <c r="H40" s="37">
        <f>I40*0.8</f>
        <v>640</v>
      </c>
      <c r="I40" s="121">
        <v>800</v>
      </c>
      <c r="J40" s="86"/>
      <c r="K40" s="86"/>
      <c r="L40" s="86"/>
    </row>
    <row r="41" spans="1:14" x14ac:dyDescent="0.25">
      <c r="F41" s="84">
        <v>349</v>
      </c>
      <c r="G41" s="84" t="s">
        <v>87</v>
      </c>
      <c r="H41" s="37">
        <v>52</v>
      </c>
      <c r="I41" s="121">
        <v>70</v>
      </c>
      <c r="J41" s="86"/>
      <c r="K41" s="86"/>
      <c r="L41" s="86"/>
      <c r="M41" s="7"/>
    </row>
    <row r="42" spans="1:14" x14ac:dyDescent="0.25">
      <c r="F42" s="84">
        <v>350</v>
      </c>
      <c r="G42" s="84" t="s">
        <v>88</v>
      </c>
      <c r="H42" s="37">
        <f>I42*0.8</f>
        <v>80</v>
      </c>
      <c r="I42" s="121">
        <v>100</v>
      </c>
      <c r="J42" s="86"/>
      <c r="K42" s="86"/>
      <c r="L42" s="86"/>
      <c r="M42" s="7"/>
    </row>
    <row r="43" spans="1:14" x14ac:dyDescent="0.25">
      <c r="F43" s="84">
        <v>357</v>
      </c>
      <c r="G43" s="84" t="s">
        <v>89</v>
      </c>
      <c r="H43" s="37">
        <f>I43*0.8</f>
        <v>2080</v>
      </c>
      <c r="I43" s="121">
        <v>2600</v>
      </c>
      <c r="J43" s="86"/>
      <c r="K43" s="86"/>
      <c r="L43" s="86"/>
    </row>
    <row r="44" spans="1:14" x14ac:dyDescent="0.25">
      <c r="F44" s="84">
        <v>358</v>
      </c>
      <c r="G44" s="84" t="s">
        <v>139</v>
      </c>
      <c r="H44" s="37">
        <v>13000</v>
      </c>
      <c r="I44" s="121">
        <v>13400</v>
      </c>
      <c r="J44" s="86"/>
      <c r="K44" s="86"/>
      <c r="L44" s="86"/>
    </row>
    <row r="45" spans="1:14" x14ac:dyDescent="0.25">
      <c r="F45" s="84">
        <v>364</v>
      </c>
      <c r="G45" s="84" t="s">
        <v>133</v>
      </c>
      <c r="H45" s="37">
        <v>0</v>
      </c>
      <c r="I45" s="121">
        <v>0</v>
      </c>
      <c r="J45" s="86"/>
      <c r="K45" s="86"/>
      <c r="L45" s="86"/>
    </row>
    <row r="46" spans="1:14" x14ac:dyDescent="0.25">
      <c r="F46" s="84">
        <v>365</v>
      </c>
      <c r="G46" s="84" t="s">
        <v>103</v>
      </c>
      <c r="H46" s="37">
        <v>637</v>
      </c>
      <c r="I46" s="121">
        <v>850</v>
      </c>
      <c r="J46" s="86"/>
      <c r="K46" s="86"/>
      <c r="L46" s="86"/>
    </row>
    <row r="47" spans="1:14" x14ac:dyDescent="0.25">
      <c r="F47" s="84">
        <v>366</v>
      </c>
      <c r="G47" s="84" t="s">
        <v>90</v>
      </c>
      <c r="H47" s="123">
        <v>15000</v>
      </c>
      <c r="I47" s="121">
        <v>25000</v>
      </c>
      <c r="J47" s="86"/>
      <c r="K47" s="86"/>
      <c r="L47" s="86"/>
      <c r="M47" s="7"/>
    </row>
    <row r="48" spans="1:14" x14ac:dyDescent="0.25">
      <c r="F48" s="84">
        <v>505</v>
      </c>
      <c r="G48" s="84" t="s">
        <v>91</v>
      </c>
      <c r="H48" s="123">
        <v>140000</v>
      </c>
      <c r="I48" s="121">
        <v>140000</v>
      </c>
      <c r="J48" s="86"/>
      <c r="K48" s="86"/>
      <c r="L48" s="86"/>
    </row>
    <row r="49" spans="4:13" x14ac:dyDescent="0.25">
      <c r="F49" s="84">
        <v>506</v>
      </c>
      <c r="G49" s="84" t="s">
        <v>98</v>
      </c>
      <c r="H49" s="37">
        <f>I49*0.8</f>
        <v>400</v>
      </c>
      <c r="I49" s="121">
        <v>500</v>
      </c>
      <c r="J49" s="86"/>
      <c r="K49" s="86"/>
      <c r="L49" s="86"/>
    </row>
    <row r="50" spans="4:13" x14ac:dyDescent="0.25">
      <c r="F50" s="84">
        <v>510</v>
      </c>
      <c r="G50" s="84" t="s">
        <v>92</v>
      </c>
      <c r="H50" s="37">
        <f>I50*0.8</f>
        <v>1440</v>
      </c>
      <c r="I50" s="121">
        <v>1800</v>
      </c>
      <c r="J50" s="86"/>
      <c r="K50" s="86"/>
      <c r="L50" s="86"/>
    </row>
    <row r="51" spans="4:13" x14ac:dyDescent="0.25">
      <c r="F51" s="84">
        <v>520</v>
      </c>
      <c r="G51" s="84" t="s">
        <v>93</v>
      </c>
      <c r="H51" s="37">
        <v>0</v>
      </c>
      <c r="I51" s="121">
        <v>0</v>
      </c>
      <c r="J51" s="86"/>
      <c r="K51" s="86"/>
      <c r="L51" s="86"/>
    </row>
    <row r="52" spans="4:13" x14ac:dyDescent="0.25">
      <c r="F52" s="84">
        <v>531</v>
      </c>
      <c r="G52" s="84" t="s">
        <v>94</v>
      </c>
      <c r="H52" s="37">
        <v>0</v>
      </c>
      <c r="I52" s="121">
        <v>0</v>
      </c>
      <c r="J52" s="86"/>
      <c r="K52" s="86"/>
      <c r="L52" s="86"/>
    </row>
    <row r="53" spans="4:13" x14ac:dyDescent="0.25">
      <c r="F53" s="84">
        <v>536</v>
      </c>
      <c r="G53" s="84" t="s">
        <v>95</v>
      </c>
      <c r="H53" s="37">
        <v>337</v>
      </c>
      <c r="I53" s="121">
        <v>450</v>
      </c>
      <c r="J53" s="86"/>
      <c r="K53" s="86"/>
      <c r="L53" s="86"/>
    </row>
    <row r="54" spans="4:13" x14ac:dyDescent="0.25">
      <c r="F54" s="84">
        <v>539</v>
      </c>
      <c r="G54" s="84" t="s">
        <v>96</v>
      </c>
      <c r="H54" s="123">
        <v>15000</v>
      </c>
      <c r="I54" s="121">
        <v>38500</v>
      </c>
      <c r="J54" s="87"/>
      <c r="K54" s="87"/>
      <c r="L54" s="87"/>
    </row>
    <row r="55" spans="4:13" x14ac:dyDescent="0.25">
      <c r="F55" s="84">
        <v>576</v>
      </c>
      <c r="G55" s="84" t="s">
        <v>97</v>
      </c>
      <c r="H55" s="37">
        <f>I55*0.8</f>
        <v>160</v>
      </c>
      <c r="I55" s="121">
        <v>200</v>
      </c>
      <c r="J55" s="86"/>
      <c r="K55" s="86"/>
      <c r="L55" s="86"/>
    </row>
    <row r="56" spans="4:13" x14ac:dyDescent="0.25">
      <c r="F56" s="84">
        <v>351</v>
      </c>
      <c r="G56" s="84" t="s">
        <v>99</v>
      </c>
      <c r="H56" s="123">
        <v>18738</v>
      </c>
      <c r="I56" s="121">
        <v>18482</v>
      </c>
      <c r="J56" s="86" t="s">
        <v>172</v>
      </c>
      <c r="K56" s="86"/>
      <c r="L56" s="86"/>
    </row>
    <row r="57" spans="4:13" x14ac:dyDescent="0.25">
      <c r="F57" s="84" t="s">
        <v>102</v>
      </c>
      <c r="G57" s="84" t="s">
        <v>126</v>
      </c>
      <c r="H57" s="37">
        <f>I57*0.8</f>
        <v>240</v>
      </c>
      <c r="I57" s="121">
        <v>300</v>
      </c>
      <c r="J57" s="86"/>
      <c r="K57" s="86"/>
      <c r="L57" s="86"/>
    </row>
    <row r="58" spans="4:13" x14ac:dyDescent="0.25">
      <c r="F58" s="84" t="s">
        <v>143</v>
      </c>
      <c r="G58" s="84" t="s">
        <v>144</v>
      </c>
      <c r="H58" s="123">
        <v>2000</v>
      </c>
      <c r="I58" s="121">
        <v>2000</v>
      </c>
      <c r="J58" s="86"/>
      <c r="K58" s="86"/>
      <c r="L58" s="86"/>
    </row>
    <row r="59" spans="4:13" x14ac:dyDescent="0.25">
      <c r="H59" s="60">
        <f>SUM(H9:H58)</f>
        <v>256915</v>
      </c>
      <c r="I59" s="24">
        <f>SUM(I9:I58)</f>
        <v>307452</v>
      </c>
      <c r="J59" s="60"/>
      <c r="K59" s="60"/>
      <c r="L59" s="60"/>
    </row>
    <row r="60" spans="4:13" x14ac:dyDescent="0.25">
      <c r="I60" s="20"/>
      <c r="J60" s="6"/>
    </row>
    <row r="61" spans="4:13" x14ac:dyDescent="0.25">
      <c r="I61" s="20"/>
      <c r="J61" s="6"/>
    </row>
    <row r="62" spans="4:13" ht="15.75" thickBot="1" x14ac:dyDescent="0.3">
      <c r="D62" s="15"/>
      <c r="I62" s="19"/>
      <c r="J62" s="6"/>
      <c r="L62" s="7"/>
    </row>
    <row r="63" spans="4:13" ht="15.75" thickTop="1" x14ac:dyDescent="0.25">
      <c r="I63" s="19"/>
      <c r="J63" s="5"/>
    </row>
    <row r="64" spans="4:13" x14ac:dyDescent="0.25">
      <c r="D64" s="6"/>
      <c r="I64" s="19"/>
      <c r="J64" s="5"/>
      <c r="M64" s="7"/>
    </row>
    <row r="65" spans="9:13" x14ac:dyDescent="0.25">
      <c r="I65" s="19"/>
      <c r="J65" s="5"/>
      <c r="M65" s="7"/>
    </row>
    <row r="66" spans="9:13" x14ac:dyDescent="0.25">
      <c r="I66" s="19"/>
      <c r="J66" s="5"/>
    </row>
    <row r="67" spans="9:13" x14ac:dyDescent="0.25">
      <c r="I67" s="19"/>
      <c r="J67" s="5"/>
    </row>
    <row r="68" spans="9:13" x14ac:dyDescent="0.25">
      <c r="I68" s="19"/>
      <c r="J68" s="5"/>
    </row>
    <row r="69" spans="9:13" x14ac:dyDescent="0.25">
      <c r="I69" s="19"/>
      <c r="J69" s="5"/>
    </row>
    <row r="70" spans="9:13" x14ac:dyDescent="0.25">
      <c r="I70" s="19"/>
      <c r="J70" s="5"/>
    </row>
    <row r="71" spans="9:13" x14ac:dyDescent="0.25">
      <c r="I71" s="19"/>
      <c r="J71" s="5"/>
    </row>
    <row r="72" spans="9:13" x14ac:dyDescent="0.25">
      <c r="I72" s="19"/>
      <c r="J72" s="5"/>
    </row>
    <row r="73" spans="9:13" x14ac:dyDescent="0.25">
      <c r="I73" s="19"/>
      <c r="J73" s="5"/>
    </row>
    <row r="74" spans="9:13" x14ac:dyDescent="0.25">
      <c r="I74" s="19"/>
      <c r="J74" s="5"/>
      <c r="M74" s="7"/>
    </row>
    <row r="75" spans="9:13" x14ac:dyDescent="0.25">
      <c r="I75" s="19"/>
      <c r="J75" s="5"/>
      <c r="M75" s="7"/>
    </row>
    <row r="76" spans="9:13" x14ac:dyDescent="0.25">
      <c r="I76" s="19"/>
      <c r="J76" s="5"/>
      <c r="M76" s="7"/>
    </row>
    <row r="77" spans="9:13" x14ac:dyDescent="0.25">
      <c r="I77" s="19"/>
      <c r="J77" s="5"/>
      <c r="M77" s="7"/>
    </row>
    <row r="78" spans="9:13" x14ac:dyDescent="0.25">
      <c r="I78" s="19"/>
      <c r="J78" s="5"/>
      <c r="M78" s="7"/>
    </row>
    <row r="79" spans="9:13" x14ac:dyDescent="0.25">
      <c r="I79" s="19"/>
      <c r="J79" s="5"/>
    </row>
    <row r="80" spans="9:13" x14ac:dyDescent="0.25">
      <c r="I80" s="19"/>
      <c r="J80" s="5"/>
    </row>
    <row r="81" spans="9:13" x14ac:dyDescent="0.25">
      <c r="I81" s="19"/>
      <c r="J81" s="5"/>
      <c r="M81" s="7"/>
    </row>
    <row r="82" spans="9:13" x14ac:dyDescent="0.25">
      <c r="I82" s="19"/>
      <c r="J82" s="5"/>
    </row>
    <row r="83" spans="9:13" x14ac:dyDescent="0.25">
      <c r="I83" s="19"/>
      <c r="J83" s="5"/>
    </row>
    <row r="84" spans="9:13" x14ac:dyDescent="0.25">
      <c r="I84" s="19"/>
      <c r="J84" s="5"/>
    </row>
    <row r="85" spans="9:13" x14ac:dyDescent="0.25">
      <c r="I85" s="19"/>
      <c r="J85" s="5"/>
      <c r="M85" s="7"/>
    </row>
    <row r="86" spans="9:13" x14ac:dyDescent="0.25">
      <c r="I86" s="19"/>
      <c r="J86" s="5"/>
    </row>
    <row r="87" spans="9:13" x14ac:dyDescent="0.25">
      <c r="I87" s="19"/>
      <c r="J87" s="5"/>
      <c r="M87" s="7"/>
    </row>
    <row r="88" spans="9:13" x14ac:dyDescent="0.25">
      <c r="I88" s="19"/>
      <c r="J88" s="5"/>
    </row>
    <row r="89" spans="9:13" x14ac:dyDescent="0.25">
      <c r="I89" s="19"/>
      <c r="J89" s="5"/>
      <c r="M89" s="7"/>
    </row>
    <row r="90" spans="9:13" x14ac:dyDescent="0.25">
      <c r="I90" s="19"/>
      <c r="J90" s="5"/>
    </row>
    <row r="91" spans="9:13" x14ac:dyDescent="0.25">
      <c r="I91" s="19"/>
      <c r="J91" s="5"/>
    </row>
    <row r="92" spans="9:13" x14ac:dyDescent="0.25">
      <c r="I92" s="19"/>
      <c r="J92" s="5"/>
    </row>
    <row r="93" spans="9:13" x14ac:dyDescent="0.25">
      <c r="I93" s="19"/>
      <c r="J93" s="5"/>
    </row>
    <row r="94" spans="9:13" x14ac:dyDescent="0.25">
      <c r="I94" s="19"/>
      <c r="J94" s="5"/>
      <c r="M94" s="7"/>
    </row>
    <row r="95" spans="9:13" x14ac:dyDescent="0.25">
      <c r="I95" s="19"/>
      <c r="J95" s="5"/>
      <c r="M95" s="7"/>
    </row>
    <row r="96" spans="9:13" x14ac:dyDescent="0.25">
      <c r="I96" s="19"/>
      <c r="J96" s="5"/>
      <c r="M96" s="7"/>
    </row>
    <row r="97" spans="9:13" x14ac:dyDescent="0.25">
      <c r="I97" s="19"/>
      <c r="J97" s="5"/>
      <c r="M97" s="7"/>
    </row>
    <row r="98" spans="9:13" x14ac:dyDescent="0.25">
      <c r="I98" s="19"/>
      <c r="J98" s="5"/>
      <c r="M98" s="7"/>
    </row>
    <row r="99" spans="9:13" x14ac:dyDescent="0.25">
      <c r="I99" s="19"/>
      <c r="J99" s="5"/>
      <c r="M99" s="7"/>
    </row>
    <row r="100" spans="9:13" x14ac:dyDescent="0.25">
      <c r="I100" s="19"/>
      <c r="J100" s="5"/>
      <c r="M100" s="7"/>
    </row>
    <row r="101" spans="9:13" x14ac:dyDescent="0.25">
      <c r="I101" s="19"/>
      <c r="J101" s="5"/>
      <c r="M101" s="7"/>
    </row>
    <row r="102" spans="9:13" x14ac:dyDescent="0.25">
      <c r="I102" s="19"/>
      <c r="J102" s="5"/>
    </row>
    <row r="103" spans="9:13" x14ac:dyDescent="0.25">
      <c r="I103" s="19"/>
      <c r="J103" s="5"/>
      <c r="M103" s="7"/>
    </row>
    <row r="104" spans="9:13" x14ac:dyDescent="0.25">
      <c r="I104" s="19"/>
      <c r="J104" s="5"/>
      <c r="M104" s="7"/>
    </row>
    <row r="105" spans="9:13" x14ac:dyDescent="0.25">
      <c r="I105" s="19"/>
      <c r="J105" s="5"/>
      <c r="M105" s="7"/>
    </row>
    <row r="106" spans="9:13" x14ac:dyDescent="0.25">
      <c r="I106" s="19"/>
      <c r="J106" s="5"/>
      <c r="M106" s="7"/>
    </row>
    <row r="107" spans="9:13" x14ac:dyDescent="0.25">
      <c r="I107" s="19"/>
      <c r="J107" s="5"/>
      <c r="M107" s="7"/>
    </row>
    <row r="108" spans="9:13" x14ac:dyDescent="0.25">
      <c r="I108" s="19"/>
      <c r="J108" s="5"/>
      <c r="M108" s="7"/>
    </row>
    <row r="109" spans="9:13" x14ac:dyDescent="0.25">
      <c r="I109" s="19"/>
      <c r="J109" s="5"/>
      <c r="M109" s="7"/>
    </row>
    <row r="110" spans="9:13" x14ac:dyDescent="0.25">
      <c r="I110" s="19"/>
      <c r="J110" s="5"/>
    </row>
    <row r="111" spans="9:13" x14ac:dyDescent="0.25">
      <c r="I111" s="19"/>
      <c r="J111" s="5"/>
    </row>
    <row r="112" spans="9:13" x14ac:dyDescent="0.25">
      <c r="I112" s="19"/>
      <c r="J112" s="5"/>
    </row>
    <row r="113" spans="9:10" x14ac:dyDescent="0.25">
      <c r="I113" s="19"/>
      <c r="J113" s="5"/>
    </row>
    <row r="114" spans="9:10" x14ac:dyDescent="0.25">
      <c r="I114" s="19"/>
      <c r="J114" s="5"/>
    </row>
    <row r="115" spans="9:10" x14ac:dyDescent="0.25">
      <c r="I115" s="19"/>
      <c r="J115" s="5"/>
    </row>
    <row r="116" spans="9:10" x14ac:dyDescent="0.25">
      <c r="I116" s="19"/>
      <c r="J116" s="5"/>
    </row>
    <row r="117" spans="9:10" x14ac:dyDescent="0.25">
      <c r="I117" s="19"/>
      <c r="J117" s="5"/>
    </row>
    <row r="118" spans="9:10" x14ac:dyDescent="0.25">
      <c r="I118" s="19"/>
      <c r="J118" s="5"/>
    </row>
    <row r="119" spans="9:10" x14ac:dyDescent="0.25">
      <c r="I119" s="19"/>
      <c r="J119" s="5"/>
    </row>
    <row r="120" spans="9:10" x14ac:dyDescent="0.25">
      <c r="I120" s="19"/>
      <c r="J120" s="5"/>
    </row>
    <row r="121" spans="9:10" x14ac:dyDescent="0.25">
      <c r="I121" s="19"/>
      <c r="J121" s="5"/>
    </row>
    <row r="122" spans="9:10" x14ac:dyDescent="0.25">
      <c r="I122" s="19"/>
      <c r="J122" s="5"/>
    </row>
  </sheetData>
  <sortState ref="F10:J51">
    <sortCondition ref="F10"/>
  </sortState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8" sqref="M28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Summary</vt:lpstr>
      <vt:lpstr>Income</vt:lpstr>
      <vt:lpstr>Expenditure (non Capitation)</vt:lpstr>
      <vt:lpstr>Expenditure(Capitation)</vt:lpstr>
      <vt:lpstr>.</vt:lpstr>
      <vt:lpstr>'Expenditure (non Capitation)'!Print_Area</vt:lpstr>
      <vt:lpstr>'Expenditure(Capitation)'!Print_Area</vt:lpstr>
      <vt:lpstr>Income!Print_Area</vt:lpstr>
      <vt:lpstr>Summary!Print_Area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Scott</dc:creator>
  <cp:lastModifiedBy>K.Whordley</cp:lastModifiedBy>
  <cp:lastPrinted>2016-07-01T09:23:19Z</cp:lastPrinted>
  <dcterms:created xsi:type="dcterms:W3CDTF">2012-05-22T08:55:15Z</dcterms:created>
  <dcterms:modified xsi:type="dcterms:W3CDTF">2016-07-01T13:35:02Z</dcterms:modified>
</cp:coreProperties>
</file>