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for 14th July 2020\"/>
    </mc:Choice>
  </mc:AlternateContent>
  <bookViews>
    <workbookView xWindow="0" yWindow="0" windowWidth="24000" windowHeight="9585" activeTab="4"/>
  </bookViews>
  <sheets>
    <sheet name="NOTES" sheetId="1" r:id="rId1"/>
    <sheet name="SUMMARY" sheetId="4" r:id="rId2"/>
    <sheet name="INCOME" sheetId="2" r:id="rId3"/>
    <sheet name="EXPENDITURE" sheetId="3" r:id="rId4"/>
    <sheet name="Appendix 1-Carry-Forward" sheetId="5" r:id="rId5"/>
  </sheets>
  <definedNames>
    <definedName name="_xlnm._FilterDatabase" localSheetId="4" hidden="1">'Appendix 1-Carry-Forward'!#REF!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5" l="1"/>
  <c r="E33" i="4"/>
  <c r="C40" i="4" l="1"/>
  <c r="C37" i="4"/>
  <c r="E29" i="4" l="1"/>
  <c r="G155" i="3"/>
  <c r="F29" i="4" s="1"/>
  <c r="E31" i="4" l="1"/>
  <c r="G162" i="3"/>
  <c r="C39" i="4"/>
  <c r="G11" i="5"/>
  <c r="F60" i="2"/>
  <c r="C21" i="4" s="1"/>
  <c r="F31" i="4" l="1"/>
  <c r="G78" i="3"/>
  <c r="E27" i="4" l="1"/>
  <c r="E25" i="4"/>
  <c r="E23" i="4"/>
  <c r="E21" i="4"/>
  <c r="E19" i="4"/>
  <c r="E17" i="4"/>
  <c r="E15" i="4"/>
  <c r="E13" i="4"/>
  <c r="E11" i="4"/>
  <c r="E9" i="4"/>
  <c r="B23" i="4"/>
  <c r="B19" i="4"/>
  <c r="B17" i="4"/>
  <c r="B15" i="4"/>
  <c r="B13" i="4"/>
  <c r="B11" i="4"/>
  <c r="B9" i="4"/>
  <c r="G151" i="3" l="1"/>
  <c r="G147" i="3"/>
  <c r="F25" i="4" s="1"/>
  <c r="G142" i="3"/>
  <c r="F23" i="4" s="1"/>
  <c r="G136" i="3"/>
  <c r="F21" i="4" s="1"/>
  <c r="G113" i="3"/>
  <c r="G107" i="3"/>
  <c r="G95" i="3"/>
  <c r="G92" i="3"/>
  <c r="G55" i="3"/>
  <c r="F17" i="4" s="1"/>
  <c r="G47" i="3"/>
  <c r="F15" i="4" s="1"/>
  <c r="G38" i="3"/>
  <c r="F13" i="4" s="1"/>
  <c r="G30" i="3"/>
  <c r="F11" i="4" s="1"/>
  <c r="G14" i="3"/>
  <c r="F53" i="2"/>
  <c r="C19" i="4" s="1"/>
  <c r="F41" i="2"/>
  <c r="C17" i="4" s="1"/>
  <c r="F35" i="2"/>
  <c r="C15" i="4" s="1"/>
  <c r="F28" i="2"/>
  <c r="C13" i="4" s="1"/>
  <c r="F20" i="2"/>
  <c r="C11" i="4" s="1"/>
  <c r="F12" i="2"/>
  <c r="F9" i="4" l="1"/>
  <c r="F27" i="4"/>
  <c r="C9" i="4"/>
  <c r="F62" i="2"/>
  <c r="G115" i="3"/>
  <c r="G164" i="3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F19" i="4" l="1"/>
  <c r="G4" i="3"/>
  <c r="C23" i="4"/>
  <c r="F33" i="4" l="1"/>
  <c r="F39" i="4" s="1"/>
  <c r="C25" i="4"/>
  <c r="C27" i="4" l="1"/>
  <c r="G169" i="3"/>
  <c r="G171" i="3" s="1"/>
  <c r="G5" i="3" s="1"/>
  <c r="F37" i="4" s="1"/>
  <c r="F35" i="4" l="1"/>
</calcChain>
</file>

<file path=xl/sharedStrings.xml><?xml version="1.0" encoding="utf-8"?>
<sst xmlns="http://schemas.openxmlformats.org/spreadsheetml/2006/main" count="329" uniqueCount="262">
  <si>
    <t>Cost Centre</t>
  </si>
  <si>
    <t>Narrative</t>
  </si>
  <si>
    <t>£</t>
  </si>
  <si>
    <t>NOTES</t>
  </si>
  <si>
    <t>ESFA General Annual Grant (GAG)</t>
  </si>
  <si>
    <t>Restricted Income</t>
  </si>
  <si>
    <t>Pupil Premium</t>
  </si>
  <si>
    <t>Rates</t>
  </si>
  <si>
    <t>Insurance</t>
  </si>
  <si>
    <t>Unrestricted Income</t>
  </si>
  <si>
    <t>Donations</t>
  </si>
  <si>
    <t>Shenfield High School</t>
  </si>
  <si>
    <t>Budget Plan Notes</t>
  </si>
  <si>
    <t>Total Income</t>
  </si>
  <si>
    <t>Teachers</t>
  </si>
  <si>
    <t>Leadership</t>
  </si>
  <si>
    <t>Unqualified Teachers</t>
  </si>
  <si>
    <t xml:space="preserve"> </t>
  </si>
  <si>
    <t>Cleaning</t>
  </si>
  <si>
    <t>Water</t>
  </si>
  <si>
    <t>Careers</t>
  </si>
  <si>
    <t>Furniture</t>
  </si>
  <si>
    <t>Notes/Description</t>
  </si>
  <si>
    <t>ESFA - School budget share</t>
  </si>
  <si>
    <t>Minimum funding guarantee</t>
  </si>
  <si>
    <t>Pupil premium</t>
  </si>
  <si>
    <t>Pupil premium - catchup</t>
  </si>
  <si>
    <t xml:space="preserve">Other ESFA Grants </t>
  </si>
  <si>
    <t>Sixth form funding 16-19 allocation</t>
  </si>
  <si>
    <t>LA High needs funding (SEN)</t>
  </si>
  <si>
    <t>Other Restricted Income</t>
  </si>
  <si>
    <t>Other Unrestricted Income</t>
  </si>
  <si>
    <t>School games - SGO salary income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</si>
  <si>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</si>
  <si>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</si>
  <si>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</si>
  <si>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</si>
  <si>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</si>
  <si>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</si>
  <si>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</si>
  <si>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Notes</t>
  </si>
  <si>
    <t>SG150A</t>
  </si>
  <si>
    <t>AGP0101</t>
  </si>
  <si>
    <t>Parent donations</t>
  </si>
  <si>
    <t>Re-imbursement for services etc.</t>
  </si>
  <si>
    <t xml:space="preserve">Income generated be departments </t>
  </si>
  <si>
    <t>Consortiums, Gift aid, student transfers etc.</t>
  </si>
  <si>
    <t>Budget Plan: Income</t>
  </si>
  <si>
    <t>Budget Plan: Expenditure</t>
  </si>
  <si>
    <t>Supply</t>
  </si>
  <si>
    <t>Other Staff Costs</t>
  </si>
  <si>
    <t>Salaries: Support Staff</t>
  </si>
  <si>
    <t>Salaries: Teaching Staff</t>
  </si>
  <si>
    <t>Pastoral Staff</t>
  </si>
  <si>
    <t>Dept. Technicians</t>
  </si>
  <si>
    <t>LSA</t>
  </si>
  <si>
    <t>IT Technicians</t>
  </si>
  <si>
    <t>Science Technicians</t>
  </si>
  <si>
    <t>Library Staff</t>
  </si>
  <si>
    <t>Student Services</t>
  </si>
  <si>
    <t>Cover Supervisers</t>
  </si>
  <si>
    <t>Mid-day Staff</t>
  </si>
  <si>
    <t>Administrative</t>
  </si>
  <si>
    <t>Maintenance of Premises</t>
  </si>
  <si>
    <t>Other Occupancy Costs</t>
  </si>
  <si>
    <t>Other Support, Supplies &amp; Services</t>
  </si>
  <si>
    <t>Other Expenditure</t>
  </si>
  <si>
    <t>expected in-year income on approved projects</t>
  </si>
  <si>
    <t>Contingency</t>
  </si>
  <si>
    <t>Curriculum Department Budgets</t>
  </si>
  <si>
    <t>Description</t>
  </si>
  <si>
    <t>Buildings maintenance</t>
  </si>
  <si>
    <t>Astro expenditure</t>
  </si>
  <si>
    <t>Astro sinking fund contribution</t>
  </si>
  <si>
    <t>Sports Centre</t>
  </si>
  <si>
    <t>640a</t>
  </si>
  <si>
    <t>AGP0201</t>
  </si>
  <si>
    <t>AGP0202</t>
  </si>
  <si>
    <t>Grounds maintenance</t>
  </si>
  <si>
    <t>Swimming pool maintenance</t>
  </si>
  <si>
    <t>Energy</t>
  </si>
  <si>
    <t>Gas &amp; Electricity</t>
  </si>
  <si>
    <t>Less- Pupil premium staffing</t>
  </si>
  <si>
    <t>355 PP staffing + PP catchup staffing</t>
  </si>
  <si>
    <t>Art</t>
  </si>
  <si>
    <t>Performing Arts Professionals</t>
  </si>
  <si>
    <t>Drama</t>
  </si>
  <si>
    <t>Music</t>
  </si>
  <si>
    <t>English</t>
  </si>
  <si>
    <t>Modern Languages</t>
  </si>
  <si>
    <t>Social Sciences</t>
  </si>
  <si>
    <t>Science</t>
  </si>
  <si>
    <t>Business Studies</t>
  </si>
  <si>
    <t>Mathematics</t>
  </si>
  <si>
    <t xml:space="preserve">PE </t>
  </si>
  <si>
    <t>PASS</t>
  </si>
  <si>
    <t>Cricket Academy</t>
  </si>
  <si>
    <t>Football Academy</t>
  </si>
  <si>
    <t>STEM</t>
  </si>
  <si>
    <t>Educational Support, Supplies &amp; Services</t>
  </si>
  <si>
    <t>Other Educational Department Budgets</t>
  </si>
  <si>
    <t>Vocational animals</t>
  </si>
  <si>
    <t>KS3 Pre-vocational</t>
  </si>
  <si>
    <t>Yr11 work experience</t>
  </si>
  <si>
    <t>Library</t>
  </si>
  <si>
    <t>SG150</t>
  </si>
  <si>
    <t>School games</t>
  </si>
  <si>
    <t>Exam Costs</t>
  </si>
  <si>
    <t>Exam fees</t>
  </si>
  <si>
    <t>Pupil Support Services</t>
  </si>
  <si>
    <t>OASIS</t>
  </si>
  <si>
    <t>Primary liason</t>
  </si>
  <si>
    <t>Field study support</t>
  </si>
  <si>
    <t>Alt Ed</t>
  </si>
  <si>
    <t>SFLAC</t>
  </si>
  <si>
    <t>Looked after children</t>
  </si>
  <si>
    <t>FSM Students</t>
  </si>
  <si>
    <t>16-18 Bursary funding</t>
  </si>
  <si>
    <t>Pupil Premium - Staffing</t>
  </si>
  <si>
    <t>354a</t>
  </si>
  <si>
    <t>Pupil Premium Catchup</t>
  </si>
  <si>
    <t>Pupil Premium Catchup - Staffing</t>
  </si>
  <si>
    <t>Communictaions</t>
  </si>
  <si>
    <t>Office expenses</t>
  </si>
  <si>
    <t>Postage</t>
  </si>
  <si>
    <t>Professional fees</t>
  </si>
  <si>
    <t>Licences &amp; subscriptions</t>
  </si>
  <si>
    <t>Pupil exclusion</t>
  </si>
  <si>
    <t>First aid</t>
  </si>
  <si>
    <t>Hospitality</t>
  </si>
  <si>
    <t>Working environment</t>
  </si>
  <si>
    <t>Minibus costs</t>
  </si>
  <si>
    <t>Governors</t>
  </si>
  <si>
    <t>Marketing</t>
  </si>
  <si>
    <t>School improvement</t>
  </si>
  <si>
    <t>Buildings &amp; premises improvement</t>
  </si>
  <si>
    <t>DFC</t>
  </si>
  <si>
    <t>Headteacher</t>
  </si>
  <si>
    <t>IT Maintenance</t>
  </si>
  <si>
    <t>Comms maintenance</t>
  </si>
  <si>
    <t>Departmental services</t>
  </si>
  <si>
    <t>Cost neutral as photocopying costs cover expenses</t>
  </si>
  <si>
    <t>Staff training</t>
  </si>
  <si>
    <t>Other staff costs</t>
  </si>
  <si>
    <t>Staff recruitment</t>
  </si>
  <si>
    <t>FSM Staff</t>
  </si>
  <si>
    <t>Salix loan repayments</t>
  </si>
  <si>
    <t>Student council</t>
  </si>
  <si>
    <t>Irrecoverable VAT</t>
  </si>
  <si>
    <t>Unallocated Budget</t>
  </si>
  <si>
    <t>ESFA General Annual Grant</t>
  </si>
  <si>
    <t>Other ESFA Grants</t>
  </si>
  <si>
    <t>Balance Brought Forward</t>
  </si>
  <si>
    <t>Other Restriced Income</t>
  </si>
  <si>
    <t>Other Unrestriced Income</t>
  </si>
  <si>
    <t>299 - Contingency Unrestricted</t>
  </si>
  <si>
    <t>Salaries - Teaching Staff</t>
  </si>
  <si>
    <t>Salaries - Support Staff</t>
  </si>
  <si>
    <t>Curriculum Departments - Sub-total</t>
  </si>
  <si>
    <t>Other Educational Departments - Sub-total</t>
  </si>
  <si>
    <t>Exam Costs - Sub-total</t>
  </si>
  <si>
    <t>Pupil Support Services - Sub-total</t>
  </si>
  <si>
    <t>Pupil Premium - Sub-total</t>
  </si>
  <si>
    <t>Total</t>
  </si>
  <si>
    <t>Income</t>
  </si>
  <si>
    <t>Expenditure</t>
  </si>
  <si>
    <t>Total cost of staffing</t>
  </si>
  <si>
    <t>Pupil premium funding allocated to staffing</t>
  </si>
  <si>
    <t>This budget was approved by the Governing body on:</t>
  </si>
  <si>
    <t>Chair of Governors</t>
  </si>
  <si>
    <t>Chair of Resources</t>
  </si>
  <si>
    <t xml:space="preserve">Shenfield High School </t>
  </si>
  <si>
    <t>Annual Budget Summary</t>
  </si>
  <si>
    <t>Literacy</t>
  </si>
  <si>
    <t>Numeracy</t>
  </si>
  <si>
    <t>Sports &amp; Coaching Services</t>
  </si>
  <si>
    <t>Combined Cadet Force</t>
  </si>
  <si>
    <t>expected in year expenditure on projects</t>
  </si>
  <si>
    <t>Interventions</t>
  </si>
  <si>
    <t>PREP</t>
  </si>
  <si>
    <t>Research</t>
  </si>
  <si>
    <t>Technology Maintenance Costs</t>
  </si>
  <si>
    <t xml:space="preserve"> Technology Maintenance Costs</t>
  </si>
  <si>
    <t>Duke of Edingburgh</t>
  </si>
  <si>
    <t>Sports Camp</t>
  </si>
  <si>
    <r>
      <t xml:space="preserve">Name:          </t>
    </r>
    <r>
      <rPr>
        <b/>
        <sz val="12"/>
        <color theme="1"/>
        <rFont val="Tahoma"/>
        <family val="2"/>
      </rPr>
      <t>C.Herman</t>
    </r>
  </si>
  <si>
    <t xml:space="preserve">Other Local Authority Grants </t>
  </si>
  <si>
    <t>Capital Income</t>
  </si>
  <si>
    <t>School improvement - DFC</t>
  </si>
  <si>
    <t>CIF Project 1 - Fire Safety</t>
  </si>
  <si>
    <t>CIF Project 2</t>
  </si>
  <si>
    <t>Teachers Pay Grant</t>
  </si>
  <si>
    <t>Teachers Pension Grant</t>
  </si>
  <si>
    <t>Capital carry-forward</t>
  </si>
  <si>
    <t>Unrestricted carry-forward (reserves)</t>
  </si>
  <si>
    <t>Total Funds Available</t>
  </si>
  <si>
    <t>Fund stands at £105,000 as at Aug 2019</t>
  </si>
  <si>
    <t>Capital Expenditure</t>
  </si>
  <si>
    <t xml:space="preserve">Engineering </t>
  </si>
  <si>
    <t>inc CIF, DFC, Capital Grants (see Appendix 1)</t>
  </si>
  <si>
    <t>(see Appendix 1)</t>
  </si>
  <si>
    <t>Revenue Funds Carried Forward</t>
  </si>
  <si>
    <t>School imp. DFC inc additional</t>
  </si>
  <si>
    <t xml:space="preserve">Balance Brought Forward </t>
  </si>
  <si>
    <t>LA Essex LAC</t>
  </si>
  <si>
    <t>Catering maintenance</t>
  </si>
  <si>
    <t>CIF Loan repayment</t>
  </si>
  <si>
    <t>ESFA income reduced monthly</t>
  </si>
  <si>
    <t>Total Expenditure</t>
  </si>
  <si>
    <t>Capital Funds Carried Forward</t>
  </si>
  <si>
    <t>Total Expenditure inc. Contingency</t>
  </si>
  <si>
    <t>Contract plus repairs</t>
  </si>
  <si>
    <t>Computer Science</t>
  </si>
  <si>
    <r>
      <t xml:space="preserve">Name:         </t>
    </r>
    <r>
      <rPr>
        <b/>
        <sz val="12"/>
        <color theme="1"/>
        <rFont val="Tahoma"/>
        <family val="2"/>
      </rPr>
      <t>J. Swettenham</t>
    </r>
  </si>
  <si>
    <r>
      <t xml:space="preserve">Name:          </t>
    </r>
    <r>
      <rPr>
        <b/>
        <sz val="12"/>
        <color theme="1"/>
        <rFont val="Tahoma"/>
        <family val="2"/>
      </rPr>
      <t>K. Boulton</t>
    </r>
  </si>
  <si>
    <t>Media Studies</t>
  </si>
  <si>
    <t>Staff Room Fund</t>
  </si>
  <si>
    <t>Geography</t>
  </si>
  <si>
    <t>History</t>
  </si>
  <si>
    <t>Premises (inc overtime)</t>
  </si>
  <si>
    <t>Admin includes FDO</t>
  </si>
  <si>
    <t xml:space="preserve">Pastoral </t>
  </si>
  <si>
    <r>
      <t>Safeguarding and Support</t>
    </r>
    <r>
      <rPr>
        <sz val="8"/>
        <rFont val="Tahoma"/>
        <family val="2"/>
      </rPr>
      <t xml:space="preserve"> </t>
    </r>
  </si>
  <si>
    <t xml:space="preserve">6th Form </t>
  </si>
  <si>
    <t>Productions Maintenance</t>
  </si>
  <si>
    <t>Music\Drama Productions emergency consmables</t>
  </si>
  <si>
    <t xml:space="preserve">CIF Project 1 </t>
  </si>
  <si>
    <t>Based on June 2020 forescast</t>
  </si>
  <si>
    <t>Restricted and ring-fenced carry-forward</t>
  </si>
  <si>
    <r>
      <t xml:space="preserve">Pupil Premium, SEN, LAC, sinking fund, productions etc.. </t>
    </r>
    <r>
      <rPr>
        <i/>
        <sz val="11"/>
        <color indexed="8"/>
        <rFont val="Tahoma"/>
        <family val="2"/>
      </rPr>
      <t>(see Appendix 1)</t>
    </r>
  </si>
  <si>
    <t>Restricted and ring-fenced Revenue carry-forward</t>
  </si>
  <si>
    <t>Carry forward funds - as of June 2020</t>
  </si>
  <si>
    <t>Rates as per 19-20 calcs as 20-21 Academic year info not released yet</t>
  </si>
  <si>
    <t xml:space="preserve">Other authorities income LAC\SEN </t>
  </si>
  <si>
    <t>Post-LAC</t>
  </si>
  <si>
    <t>Havering x1</t>
  </si>
  <si>
    <t xml:space="preserve">145 x £955 </t>
  </si>
  <si>
    <t>Apprenticeship Grant</t>
  </si>
  <si>
    <t>For teaching apprentice in Music</t>
  </si>
  <si>
    <t>KS4 £2,500 and KS5 £1,300</t>
  </si>
  <si>
    <t>Plus</t>
  </si>
  <si>
    <t>September 2020 to August 2021</t>
  </si>
  <si>
    <t>2020-21 expenditure only</t>
  </si>
  <si>
    <t>2020-21 income only</t>
  </si>
  <si>
    <t>2020-21 in-year surplus\deficit</t>
  </si>
  <si>
    <t xml:space="preserve"> September 2020 to August 2021</t>
  </si>
  <si>
    <t>Salaries total</t>
  </si>
  <si>
    <t>Restricted &amp; Ring-fenced carry-forward</t>
  </si>
  <si>
    <t>Drama Productions</t>
  </si>
  <si>
    <t>Music Productions</t>
  </si>
  <si>
    <t>Bursary 16-19</t>
  </si>
  <si>
    <t>Jack Petchy</t>
  </si>
  <si>
    <t xml:space="preserve">Governors </t>
  </si>
  <si>
    <t>PTA</t>
  </si>
  <si>
    <t>Astro Sinking Fund</t>
  </si>
  <si>
    <t>LAC</t>
  </si>
  <si>
    <t>School Games</t>
  </si>
  <si>
    <t>Student Council</t>
  </si>
  <si>
    <t>Yr 11 Work Experience</t>
  </si>
  <si>
    <t>X3 refurb</t>
  </si>
  <si>
    <t>Fire Safety Retention</t>
  </si>
  <si>
    <t>Pilates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</si>
</sst>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36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sz val="14"/>
      <color rgb="FFFFFF00"/>
      <name val="Tahoma"/>
      <family val="2"/>
    </font>
    <font>
      <sz val="12"/>
      <color rgb="FFFFFF0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color indexed="12"/>
      <name val="Tahoma"/>
      <family val="2"/>
    </font>
    <font>
      <sz val="11"/>
      <color rgb="FFFF0000"/>
      <name val="Tahoma"/>
      <family val="2"/>
    </font>
    <font>
      <sz val="14"/>
      <name val="Tahoma"/>
      <family val="2"/>
    </font>
    <font>
      <i/>
      <sz val="11"/>
      <name val="Tahoma"/>
      <family val="2"/>
    </font>
    <font>
      <b/>
      <sz val="14"/>
      <color rgb="FFFFFF00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4"/>
      <color theme="1"/>
      <name val="Tahoma"/>
      <family val="2"/>
    </font>
    <font>
      <i/>
      <sz val="11"/>
      <color indexed="8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i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7">
    <xf numFmtId="0" fontId="0" fillId="0" borderId="0" xfId="0"/>
    <xf numFmtId="0" fontId="2" fillId="0" borderId="0" xfId="0" applyFont="1"/>
    <xf numFmtId="0" fontId="2" fillId="0" borderId="2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5" borderId="0" xfId="0" applyFont="1" applyFill="1"/>
    <xf numFmtId="164" fontId="4" fillId="5" borderId="0" xfId="1" applyNumberFormat="1" applyFont="1" applyFill="1" applyAlignment="1" applyProtection="1">
      <alignment wrapText="1"/>
    </xf>
    <xf numFmtId="49" fontId="4" fillId="5" borderId="0" xfId="1" applyNumberFormat="1" applyFont="1" applyFill="1" applyAlignment="1" applyProtection="1">
      <alignment wrapText="1"/>
    </xf>
    <xf numFmtId="1" fontId="4" fillId="5" borderId="0" xfId="1" applyNumberFormat="1" applyFont="1" applyFill="1" applyProtection="1"/>
    <xf numFmtId="164" fontId="4" fillId="5" borderId="0" xfId="1" applyNumberFormat="1" applyFont="1" applyFill="1" applyProtection="1">
      <protection locked="0"/>
    </xf>
    <xf numFmtId="164" fontId="4" fillId="5" borderId="0" xfId="1" applyNumberFormat="1" applyFont="1" applyFill="1" applyBorder="1" applyAlignment="1" applyProtection="1">
      <alignment wrapText="1"/>
    </xf>
    <xf numFmtId="49" fontId="4" fillId="5" borderId="0" xfId="1" applyNumberFormat="1" applyFont="1" applyFill="1" applyAlignment="1" applyProtection="1">
      <alignment horizontal="center" wrapText="1"/>
    </xf>
    <xf numFmtId="164" fontId="7" fillId="0" borderId="5" xfId="1" applyNumberFormat="1" applyFont="1" applyBorder="1" applyAlignment="1" applyProtection="1">
      <alignment horizontal="center" vertical="center" wrapText="1"/>
    </xf>
    <xf numFmtId="49" fontId="7" fillId="0" borderId="6" xfId="1" applyNumberFormat="1" applyFont="1" applyBorder="1" applyAlignment="1" applyProtection="1">
      <alignment horizontal="center" vertical="center" wrapText="1"/>
    </xf>
    <xf numFmtId="164" fontId="7" fillId="0" borderId="7" xfId="1" applyNumberFormat="1" applyFont="1" applyBorder="1" applyAlignment="1" applyProtection="1">
      <alignment horizontal="center" vertical="center" wrapText="1"/>
    </xf>
    <xf numFmtId="1" fontId="7" fillId="0" borderId="7" xfId="1" applyNumberFormat="1" applyFont="1" applyBorder="1" applyAlignment="1" applyProtection="1">
      <alignment horizontal="center" vertical="center" wrapText="1"/>
    </xf>
    <xf numFmtId="1" fontId="7" fillId="0" borderId="8" xfId="1" applyNumberFormat="1" applyFont="1" applyBorder="1" applyAlignment="1" applyProtection="1">
      <alignment horizontal="center" vertical="center"/>
    </xf>
    <xf numFmtId="164" fontId="7" fillId="0" borderId="9" xfId="1" applyNumberFormat="1" applyFont="1" applyBorder="1" applyAlignment="1" applyProtection="1">
      <alignment horizontal="center" vertical="center"/>
      <protection locked="0"/>
    </xf>
    <xf numFmtId="164" fontId="4" fillId="2" borderId="15" xfId="1" applyNumberFormat="1" applyFont="1" applyFill="1" applyBorder="1" applyAlignment="1" applyProtection="1">
      <alignment vertical="top" wrapText="1"/>
      <protection locked="0"/>
    </xf>
    <xf numFmtId="164" fontId="4" fillId="3" borderId="17" xfId="1" applyNumberFormat="1" applyFont="1" applyFill="1" applyBorder="1" applyAlignment="1" applyProtection="1">
      <alignment vertical="top" wrapText="1"/>
      <protection locked="0"/>
    </xf>
    <xf numFmtId="3" fontId="4" fillId="3" borderId="19" xfId="1" applyNumberFormat="1" applyFont="1" applyFill="1" applyBorder="1" applyProtection="1">
      <protection locked="0"/>
    </xf>
    <xf numFmtId="164" fontId="4" fillId="3" borderId="15" xfId="1" applyNumberFormat="1" applyFont="1" applyFill="1" applyBorder="1" applyAlignment="1" applyProtection="1">
      <alignment vertical="top" wrapText="1"/>
      <protection locked="0"/>
    </xf>
    <xf numFmtId="164" fontId="4" fillId="3" borderId="21" xfId="1" applyNumberFormat="1" applyFont="1" applyFill="1" applyBorder="1" applyAlignment="1" applyProtection="1">
      <alignment vertical="top" wrapText="1"/>
      <protection locked="0"/>
    </xf>
    <xf numFmtId="3" fontId="10" fillId="3" borderId="19" xfId="1" applyNumberFormat="1" applyFont="1" applyFill="1" applyBorder="1" applyProtection="1">
      <protection locked="0"/>
    </xf>
    <xf numFmtId="3" fontId="10" fillId="3" borderId="26" xfId="1" applyNumberFormat="1" applyFont="1" applyFill="1" applyBorder="1" applyProtection="1">
      <protection locked="0" hidden="1"/>
    </xf>
    <xf numFmtId="164" fontId="8" fillId="5" borderId="0" xfId="1" applyNumberFormat="1" applyFont="1" applyFill="1" applyBorder="1" applyAlignment="1" applyProtection="1">
      <alignment horizontal="right" wrapText="1"/>
    </xf>
    <xf numFmtId="49" fontId="8" fillId="5" borderId="0" xfId="1" applyNumberFormat="1" applyFont="1" applyFill="1" applyBorder="1" applyAlignment="1" applyProtection="1">
      <alignment horizontal="center" wrapText="1"/>
    </xf>
    <xf numFmtId="1" fontId="4" fillId="5" borderId="0" xfId="1" applyNumberFormat="1" applyFont="1" applyFill="1" applyBorder="1" applyProtection="1"/>
    <xf numFmtId="3" fontId="4" fillId="5" borderId="0" xfId="1" applyNumberFormat="1" applyFont="1" applyFill="1" applyBorder="1" applyProtection="1">
      <protection locked="0"/>
    </xf>
    <xf numFmtId="164" fontId="7" fillId="0" borderId="5" xfId="1" applyNumberFormat="1" applyFont="1" applyFill="1" applyBorder="1" applyAlignment="1" applyProtection="1">
      <alignment vertical="top" wrapText="1"/>
    </xf>
    <xf numFmtId="1" fontId="7" fillId="0" borderId="7" xfId="1" applyNumberFormat="1" applyFont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vertical="top" wrapText="1"/>
      <protection locked="0"/>
    </xf>
    <xf numFmtId="3" fontId="4" fillId="3" borderId="14" xfId="1" applyNumberFormat="1" applyFont="1" applyFill="1" applyBorder="1" applyProtection="1">
      <protection locked="0"/>
    </xf>
    <xf numFmtId="164" fontId="4" fillId="3" borderId="17" xfId="1" quotePrefix="1" applyNumberFormat="1" applyFont="1" applyFill="1" applyBorder="1" applyAlignment="1" applyProtection="1">
      <alignment vertical="top" wrapText="1"/>
      <protection locked="0"/>
    </xf>
    <xf numFmtId="164" fontId="4" fillId="2" borderId="28" xfId="1" applyNumberFormat="1" applyFont="1" applyFill="1" applyBorder="1" applyAlignment="1" applyProtection="1">
      <alignment vertical="top" wrapText="1"/>
      <protection locked="0"/>
    </xf>
    <xf numFmtId="3" fontId="4" fillId="3" borderId="26" xfId="1" applyNumberFormat="1" applyFont="1" applyFill="1" applyBorder="1" applyProtection="1">
      <protection locked="0" hidden="1"/>
    </xf>
    <xf numFmtId="3" fontId="4" fillId="3" borderId="36" xfId="1" applyNumberFormat="1" applyFont="1" applyFill="1" applyBorder="1" applyProtection="1">
      <protection locked="0"/>
    </xf>
    <xf numFmtId="164" fontId="4" fillId="3" borderId="29" xfId="1" applyNumberFormat="1" applyFont="1" applyFill="1" applyBorder="1" applyAlignment="1" applyProtection="1">
      <alignment vertical="top" wrapText="1"/>
      <protection locked="0"/>
    </xf>
    <xf numFmtId="164" fontId="4" fillId="3" borderId="34" xfId="1" applyNumberFormat="1" applyFont="1" applyFill="1" applyBorder="1" applyAlignment="1" applyProtection="1">
      <alignment vertical="top" wrapText="1"/>
      <protection locked="0"/>
    </xf>
    <xf numFmtId="3" fontId="8" fillId="3" borderId="19" xfId="1" applyNumberFormat="1" applyFont="1" applyFill="1" applyBorder="1" applyProtection="1">
      <protection locked="0"/>
    </xf>
    <xf numFmtId="3" fontId="8" fillId="3" borderId="26" xfId="1" applyNumberFormat="1" applyFont="1" applyFill="1" applyBorder="1" applyProtection="1">
      <protection locked="0" hidden="1"/>
    </xf>
    <xf numFmtId="49" fontId="4" fillId="5" borderId="0" xfId="1" applyNumberFormat="1" applyFont="1" applyFill="1" applyBorder="1" applyAlignment="1" applyProtection="1">
      <alignment horizontal="center" wrapText="1"/>
    </xf>
    <xf numFmtId="164" fontId="7" fillId="5" borderId="0" xfId="1" applyNumberFormat="1" applyFont="1" applyFill="1" applyBorder="1" applyAlignment="1" applyProtection="1">
      <alignment horizontal="right" wrapText="1"/>
    </xf>
    <xf numFmtId="3" fontId="7" fillId="5" borderId="0" xfId="1" applyNumberFormat="1" applyFont="1" applyFill="1" applyBorder="1" applyAlignment="1" applyProtection="1">
      <protection locked="0" hidden="1"/>
    </xf>
    <xf numFmtId="164" fontId="11" fillId="0" borderId="7" xfId="1" applyNumberFormat="1" applyFont="1" applyFill="1" applyBorder="1" applyAlignment="1" applyProtection="1">
      <alignment horizontal="center" vertical="top" wrapText="1"/>
    </xf>
    <xf numFmtId="164" fontId="11" fillId="0" borderId="7" xfId="1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Border="1" applyAlignment="1" applyProtection="1">
      <alignment horizontal="center" vertical="center" wrapText="1"/>
    </xf>
    <xf numFmtId="0" fontId="9" fillId="3" borderId="11" xfId="0" quotePrefix="1" applyFont="1" applyFill="1" applyBorder="1" applyAlignment="1" applyProtection="1">
      <alignment horizontal="center" vertical="top" wrapText="1"/>
      <protection locked="0"/>
    </xf>
    <xf numFmtId="0" fontId="9" fillId="3" borderId="12" xfId="0" applyFont="1" applyFill="1" applyBorder="1" applyAlignment="1" applyProtection="1">
      <alignment horizontal="left" vertical="top" wrapText="1"/>
      <protection locked="0"/>
    </xf>
    <xf numFmtId="3" fontId="10" fillId="3" borderId="14" xfId="0" applyNumberFormat="1" applyFont="1" applyFill="1" applyBorder="1" applyAlignment="1" applyProtection="1">
      <alignment wrapText="1"/>
      <protection locked="0"/>
    </xf>
    <xf numFmtId="0" fontId="9" fillId="3" borderId="27" xfId="0" quotePrefix="1" applyFont="1" applyFill="1" applyBorder="1" applyAlignment="1" applyProtection="1">
      <alignment horizontal="center" vertical="top" wrapText="1"/>
      <protection locked="0"/>
    </xf>
    <xf numFmtId="0" fontId="9" fillId="3" borderId="29" xfId="0" applyFont="1" applyFill="1" applyBorder="1" applyAlignment="1" applyProtection="1">
      <alignment horizontal="left" vertical="top" wrapText="1"/>
      <protection locked="0"/>
    </xf>
    <xf numFmtId="3" fontId="10" fillId="3" borderId="19" xfId="0" applyNumberFormat="1" applyFont="1" applyFill="1" applyBorder="1" applyAlignment="1" applyProtection="1">
      <alignment wrapText="1"/>
      <protection locked="0"/>
    </xf>
    <xf numFmtId="0" fontId="9" fillId="3" borderId="17" xfId="0" applyFont="1" applyFill="1" applyBorder="1" applyAlignment="1" applyProtection="1">
      <alignment horizontal="left" vertical="top" wrapText="1"/>
      <protection locked="0"/>
    </xf>
    <xf numFmtId="0" fontId="9" fillId="3" borderId="16" xfId="0" quotePrefix="1" applyFont="1" applyFill="1" applyBorder="1" applyAlignment="1" applyProtection="1">
      <alignment horizontal="center" vertical="top" wrapText="1"/>
      <protection locked="0"/>
    </xf>
    <xf numFmtId="0" fontId="9" fillId="3" borderId="17" xfId="0" quotePrefix="1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 applyProtection="1">
      <alignment horizontal="left" vertical="top" wrapText="1"/>
      <protection locked="0"/>
    </xf>
    <xf numFmtId="0" fontId="9" fillId="3" borderId="29" xfId="0" quotePrefix="1" applyFont="1" applyFill="1" applyBorder="1" applyAlignment="1" applyProtection="1">
      <alignment horizontal="center" vertical="top" wrapText="1"/>
      <protection locked="0"/>
    </xf>
    <xf numFmtId="3" fontId="10" fillId="3" borderId="36" xfId="0" applyNumberFormat="1" applyFont="1" applyFill="1" applyBorder="1" applyAlignment="1" applyProtection="1">
      <alignment wrapText="1"/>
      <protection locked="0"/>
    </xf>
    <xf numFmtId="0" fontId="9" fillId="3" borderId="17" xfId="0" applyFont="1" applyFill="1" applyBorder="1" applyAlignment="1" applyProtection="1">
      <alignment vertical="top" wrapText="1"/>
      <protection locked="0"/>
    </xf>
    <xf numFmtId="0" fontId="9" fillId="3" borderId="17" xfId="0" applyFont="1" applyFill="1" applyBorder="1" applyAlignment="1" applyProtection="1">
      <alignment horizontal="center" vertical="top" wrapText="1"/>
      <protection locked="0"/>
    </xf>
    <xf numFmtId="0" fontId="9" fillId="3" borderId="16" xfId="0" applyFont="1" applyFill="1" applyBorder="1" applyAlignment="1" applyProtection="1">
      <alignment horizontal="center" vertical="top" wrapText="1"/>
      <protection locked="0"/>
    </xf>
    <xf numFmtId="3" fontId="10" fillId="3" borderId="26" xfId="0" applyNumberFormat="1" applyFont="1" applyFill="1" applyBorder="1" applyAlignment="1" applyProtection="1">
      <alignment wrapText="1"/>
      <protection locked="0"/>
    </xf>
    <xf numFmtId="0" fontId="9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9" fillId="3" borderId="27" xfId="0" applyFont="1" applyFill="1" applyBorder="1" applyAlignment="1" applyProtection="1">
      <alignment horizontal="center" vertical="top" wrapText="1"/>
      <protection locked="0"/>
    </xf>
    <xf numFmtId="0" fontId="10" fillId="3" borderId="12" xfId="0" quotePrefix="1" applyFont="1" applyFill="1" applyBorder="1" applyAlignment="1" applyProtection="1">
      <alignment horizontal="center" vertical="top" wrapText="1"/>
      <protection locked="0"/>
    </xf>
    <xf numFmtId="0" fontId="4" fillId="3" borderId="29" xfId="0" applyFont="1" applyFill="1" applyBorder="1" applyAlignment="1" applyProtection="1">
      <alignment horizontal="left" vertical="top" wrapText="1"/>
      <protection locked="0"/>
    </xf>
    <xf numFmtId="6" fontId="4" fillId="3" borderId="29" xfId="0" applyNumberFormat="1" applyFont="1" applyFill="1" applyBorder="1" applyAlignment="1" applyProtection="1">
      <alignment horizontal="left" vertical="top" wrapText="1"/>
      <protection locked="0"/>
    </xf>
    <xf numFmtId="0" fontId="9" fillId="3" borderId="21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7" fillId="3" borderId="17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wrapText="1"/>
    </xf>
    <xf numFmtId="3" fontId="9" fillId="3" borderId="14" xfId="0" applyNumberFormat="1" applyFont="1" applyFill="1" applyBorder="1" applyAlignment="1" applyProtection="1">
      <alignment vertical="center" wrapText="1"/>
      <protection locked="0"/>
    </xf>
    <xf numFmtId="3" fontId="9" fillId="3" borderId="26" xfId="0" applyNumberFormat="1" applyFont="1" applyFill="1" applyBorder="1" applyAlignment="1" applyProtection="1">
      <alignment vertical="center" wrapText="1"/>
      <protection locked="0"/>
    </xf>
    <xf numFmtId="0" fontId="9" fillId="5" borderId="0" xfId="0" applyFont="1" applyFill="1" applyAlignment="1" applyProtection="1">
      <alignment wrapText="1"/>
    </xf>
    <xf numFmtId="0" fontId="8" fillId="5" borderId="0" xfId="0" applyFont="1" applyFill="1" applyBorder="1" applyAlignment="1" applyProtection="1">
      <alignment horizontal="center" vertical="center" wrapText="1"/>
    </xf>
    <xf numFmtId="1" fontId="13" fillId="5" borderId="0" xfId="0" applyNumberFormat="1" applyFont="1" applyFill="1" applyAlignment="1" applyProtection="1">
      <alignment wrapText="1"/>
    </xf>
    <xf numFmtId="1" fontId="9" fillId="5" borderId="0" xfId="0" applyNumberFormat="1" applyFont="1" applyFill="1" applyAlignment="1" applyProtection="1">
      <alignment wrapText="1"/>
    </xf>
    <xf numFmtId="0" fontId="9" fillId="5" borderId="0" xfId="0" applyFont="1" applyFill="1" applyAlignment="1" applyProtection="1">
      <alignment wrapText="1"/>
      <protection locked="0"/>
    </xf>
    <xf numFmtId="1" fontId="7" fillId="5" borderId="0" xfId="0" applyNumberFormat="1" applyFont="1" applyFill="1" applyBorder="1" applyAlignment="1" applyProtection="1">
      <alignment horizontal="right" wrapText="1" shrinkToFit="1"/>
      <protection locked="0"/>
    </xf>
    <xf numFmtId="3" fontId="9" fillId="5" borderId="0" xfId="0" applyNumberFormat="1" applyFont="1" applyFill="1" applyAlignment="1" applyProtection="1">
      <alignment wrapText="1"/>
      <protection locked="0"/>
    </xf>
    <xf numFmtId="0" fontId="14" fillId="5" borderId="0" xfId="0" applyFont="1" applyFill="1" applyBorder="1" applyAlignment="1" applyProtection="1">
      <alignment horizontal="left" vertical="center" wrapText="1"/>
    </xf>
    <xf numFmtId="0" fontId="9" fillId="5" borderId="0" xfId="0" applyFont="1" applyFill="1" applyAlignment="1" applyProtection="1">
      <alignment horizontal="center" wrapText="1"/>
    </xf>
    <xf numFmtId="0" fontId="15" fillId="5" borderId="0" xfId="0" applyFont="1" applyFill="1" applyBorder="1" applyAlignment="1" applyProtection="1">
      <alignment wrapText="1"/>
    </xf>
    <xf numFmtId="0" fontId="15" fillId="5" borderId="0" xfId="0" applyFont="1" applyFill="1" applyBorder="1" applyAlignment="1" applyProtection="1">
      <alignment horizontal="left" wrapText="1"/>
    </xf>
    <xf numFmtId="0" fontId="9" fillId="5" borderId="0" xfId="0" applyFont="1" applyFill="1" applyBorder="1" applyAlignment="1" applyProtection="1">
      <alignment wrapText="1"/>
    </xf>
    <xf numFmtId="0" fontId="17" fillId="5" borderId="0" xfId="0" applyFont="1" applyFill="1" applyAlignment="1" applyProtection="1">
      <alignment wrapText="1"/>
    </xf>
    <xf numFmtId="1" fontId="17" fillId="5" borderId="0" xfId="0" applyNumberFormat="1" applyFont="1" applyFill="1" applyAlignment="1" applyProtection="1">
      <alignment wrapText="1"/>
    </xf>
    <xf numFmtId="0" fontId="17" fillId="5" borderId="0" xfId="0" applyFont="1" applyFill="1" applyAlignment="1" applyProtection="1">
      <alignment wrapText="1"/>
      <protection locked="0"/>
    </xf>
    <xf numFmtId="3" fontId="7" fillId="5" borderId="0" xfId="0" applyNumberFormat="1" applyFont="1" applyFill="1" applyBorder="1" applyAlignment="1" applyProtection="1">
      <alignment vertical="center" wrapText="1"/>
      <protection locked="0"/>
    </xf>
    <xf numFmtId="0" fontId="9" fillId="5" borderId="0" xfId="0" applyFont="1" applyFill="1" applyBorder="1" applyAlignment="1" applyProtection="1">
      <alignment horizontal="center" wrapText="1"/>
    </xf>
    <xf numFmtId="3" fontId="9" fillId="5" borderId="0" xfId="0" applyNumberFormat="1" applyFont="1" applyFill="1" applyAlignment="1" applyProtection="1">
      <alignment wrapText="1"/>
    </xf>
    <xf numFmtId="3" fontId="10" fillId="5" borderId="0" xfId="0" applyNumberFormat="1" applyFont="1" applyFill="1" applyBorder="1" applyAlignment="1" applyProtection="1">
      <alignment vertical="center" wrapText="1"/>
      <protection locked="0"/>
    </xf>
    <xf numFmtId="49" fontId="15" fillId="5" borderId="0" xfId="1" applyNumberFormat="1" applyFont="1" applyFill="1" applyAlignment="1" applyProtection="1">
      <alignment horizontal="left" wrapText="1"/>
    </xf>
    <xf numFmtId="164" fontId="7" fillId="0" borderId="5" xfId="1" applyNumberFormat="1" applyFont="1" applyFill="1" applyBorder="1" applyAlignment="1" applyProtection="1">
      <alignment vertical="center" wrapText="1"/>
    </xf>
    <xf numFmtId="1" fontId="4" fillId="3" borderId="16" xfId="1" quotePrefix="1" applyNumberFormat="1" applyFont="1" applyFill="1" applyBorder="1" applyAlignment="1" applyProtection="1">
      <alignment horizontal="center" vertical="top" wrapText="1"/>
      <protection locked="0"/>
    </xf>
    <xf numFmtId="1" fontId="4" fillId="3" borderId="20" xfId="1" quotePrefix="1" applyNumberFormat="1" applyFont="1" applyFill="1" applyBorder="1" applyAlignment="1" applyProtection="1">
      <alignment horizontal="center" vertical="top" wrapText="1"/>
      <protection locked="0"/>
    </xf>
    <xf numFmtId="1" fontId="4" fillId="3" borderId="17" xfId="1" quotePrefix="1" applyNumberFormat="1" applyFont="1" applyFill="1" applyBorder="1" applyAlignment="1" applyProtection="1">
      <alignment horizontal="center" vertical="top" wrapText="1"/>
      <protection locked="0"/>
    </xf>
    <xf numFmtId="1" fontId="4" fillId="3" borderId="11" xfId="1" applyNumberFormat="1" applyFont="1" applyFill="1" applyBorder="1" applyAlignment="1" applyProtection="1">
      <alignment horizontal="center" vertical="top" wrapText="1"/>
      <protection locked="0"/>
    </xf>
    <xf numFmtId="1" fontId="4" fillId="3" borderId="16" xfId="1" applyNumberFormat="1" applyFont="1" applyFill="1" applyBorder="1" applyAlignment="1" applyProtection="1">
      <alignment horizontal="center" vertical="top" wrapText="1"/>
      <protection locked="0"/>
    </xf>
    <xf numFmtId="1" fontId="4" fillId="3" borderId="27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37" xfId="1" applyNumberFormat="1" applyFont="1" applyBorder="1" applyProtection="1"/>
    <xf numFmtId="165" fontId="4" fillId="0" borderId="18" xfId="1" applyNumberFormat="1" applyFont="1" applyBorder="1" applyProtection="1"/>
    <xf numFmtId="165" fontId="8" fillId="0" borderId="18" xfId="1" applyNumberFormat="1" applyFont="1" applyBorder="1" applyProtection="1"/>
    <xf numFmtId="165" fontId="10" fillId="0" borderId="33" xfId="1" applyNumberFormat="1" applyFont="1" applyBorder="1" applyProtection="1">
      <protection hidden="1"/>
    </xf>
    <xf numFmtId="165" fontId="12" fillId="0" borderId="33" xfId="1" applyNumberFormat="1" applyFont="1" applyBorder="1" applyProtection="1">
      <protection hidden="1"/>
    </xf>
    <xf numFmtId="165" fontId="4" fillId="0" borderId="22" xfId="1" applyNumberFormat="1" applyFont="1" applyBorder="1" applyProtection="1"/>
    <xf numFmtId="165" fontId="4" fillId="0" borderId="13" xfId="1" applyNumberFormat="1" applyFont="1" applyBorder="1" applyProtection="1"/>
    <xf numFmtId="165" fontId="10" fillId="0" borderId="18" xfId="1" applyNumberFormat="1" applyFont="1" applyFill="1" applyBorder="1" applyProtection="1"/>
    <xf numFmtId="165" fontId="10" fillId="0" borderId="25" xfId="1" applyNumberFormat="1" applyFont="1" applyFill="1" applyBorder="1" applyProtection="1">
      <protection hidden="1"/>
    </xf>
    <xf numFmtId="165" fontId="7" fillId="4" borderId="39" xfId="1" applyNumberFormat="1" applyFont="1" applyFill="1" applyBorder="1" applyAlignment="1" applyProtection="1">
      <protection hidden="1"/>
    </xf>
    <xf numFmtId="1" fontId="4" fillId="6" borderId="24" xfId="1" quotePrefix="1" applyNumberFormat="1" applyFont="1" applyFill="1" applyBorder="1" applyAlignment="1" applyProtection="1">
      <alignment horizontal="center" vertical="top" wrapText="1"/>
      <protection locked="0"/>
    </xf>
    <xf numFmtId="164" fontId="4" fillId="6" borderId="30" xfId="1" applyNumberFormat="1" applyFont="1" applyFill="1" applyBorder="1" applyAlignment="1" applyProtection="1">
      <alignment wrapText="1"/>
      <protection locked="0"/>
    </xf>
    <xf numFmtId="1" fontId="4" fillId="6" borderId="31" xfId="1" applyNumberFormat="1" applyFont="1" applyFill="1" applyBorder="1" applyAlignment="1" applyProtection="1">
      <alignment horizontal="center" vertical="top" wrapText="1"/>
      <protection locked="0"/>
    </xf>
    <xf numFmtId="164" fontId="4" fillId="6" borderId="30" xfId="1" applyNumberFormat="1" applyFont="1" applyFill="1" applyBorder="1" applyAlignment="1" applyProtection="1">
      <alignment vertical="top" wrapText="1"/>
      <protection locked="0"/>
    </xf>
    <xf numFmtId="164" fontId="4" fillId="6" borderId="30" xfId="1" applyNumberFormat="1" applyFont="1" applyFill="1" applyBorder="1" applyAlignment="1" applyProtection="1">
      <alignment horizontal="left" vertical="top" wrapText="1"/>
      <protection locked="0"/>
    </xf>
    <xf numFmtId="164" fontId="15" fillId="5" borderId="0" xfId="1" applyNumberFormat="1" applyFont="1" applyFill="1" applyAlignment="1" applyProtection="1">
      <alignment horizontal="right" wrapText="1"/>
    </xf>
    <xf numFmtId="0" fontId="9" fillId="6" borderId="17" xfId="0" applyFont="1" applyFill="1" applyBorder="1" applyAlignment="1" applyProtection="1">
      <alignment horizontal="left" vertical="top" wrapText="1"/>
      <protection locked="0"/>
    </xf>
    <xf numFmtId="0" fontId="18" fillId="6" borderId="45" xfId="0" quotePrefix="1" applyFont="1" applyFill="1" applyBorder="1" applyAlignment="1" applyProtection="1">
      <alignment horizontal="center" vertical="top" wrapText="1"/>
      <protection locked="0"/>
    </xf>
    <xf numFmtId="0" fontId="19" fillId="6" borderId="32" xfId="0" applyFont="1" applyFill="1" applyBorder="1" applyAlignment="1" applyProtection="1">
      <alignment vertical="top" wrapText="1"/>
      <protection locked="0"/>
    </xf>
    <xf numFmtId="0" fontId="9" fillId="3" borderId="10" xfId="0" quotePrefix="1" applyFont="1" applyFill="1" applyBorder="1" applyAlignment="1" applyProtection="1">
      <alignment horizontal="center" vertical="top" wrapText="1"/>
      <protection locked="0"/>
    </xf>
    <xf numFmtId="0" fontId="9" fillId="3" borderId="34" xfId="0" quotePrefix="1" applyFont="1" applyFill="1" applyBorder="1" applyAlignment="1" applyProtection="1">
      <alignment horizontal="center" vertical="top" wrapText="1"/>
      <protection locked="0"/>
    </xf>
    <xf numFmtId="0" fontId="9" fillId="3" borderId="15" xfId="0" quotePrefix="1" applyFont="1" applyFill="1" applyBorder="1" applyAlignment="1" applyProtection="1">
      <alignment horizontal="center" vertical="top" wrapText="1"/>
      <protection locked="0"/>
    </xf>
    <xf numFmtId="0" fontId="18" fillId="6" borderId="23" xfId="0" applyFont="1" applyFill="1" applyBorder="1" applyAlignment="1" applyProtection="1">
      <alignment horizontal="center" vertical="top" wrapText="1"/>
      <protection locked="0"/>
    </xf>
    <xf numFmtId="1" fontId="10" fillId="0" borderId="2" xfId="0" applyNumberFormat="1" applyFont="1" applyBorder="1" applyAlignment="1" applyProtection="1">
      <alignment horizontal="center" wrapText="1"/>
    </xf>
    <xf numFmtId="0" fontId="9" fillId="6" borderId="31" xfId="0" applyFont="1" applyFill="1" applyBorder="1" applyAlignment="1" applyProtection="1">
      <alignment horizontal="center" vertical="top" wrapText="1"/>
      <protection locked="0"/>
    </xf>
    <xf numFmtId="0" fontId="9" fillId="6" borderId="32" xfId="0" applyFont="1" applyFill="1" applyBorder="1" applyAlignment="1" applyProtection="1">
      <alignment horizontal="left" vertical="top" wrapText="1"/>
      <protection locked="0"/>
    </xf>
    <xf numFmtId="0" fontId="9" fillId="6" borderId="17" xfId="0" applyFont="1" applyFill="1" applyBorder="1" applyAlignment="1" applyProtection="1">
      <alignment horizontal="center" vertical="top" wrapText="1"/>
      <protection locked="0"/>
    </xf>
    <xf numFmtId="49" fontId="7" fillId="0" borderId="5" xfId="1" applyNumberFormat="1" applyFont="1" applyBorder="1" applyAlignment="1" applyProtection="1">
      <alignment horizontal="center" vertical="center" wrapText="1"/>
    </xf>
    <xf numFmtId="3" fontId="7" fillId="0" borderId="3" xfId="0" applyNumberFormat="1" applyFont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top" wrapText="1"/>
      <protection locked="0"/>
    </xf>
    <xf numFmtId="0" fontId="9" fillId="6" borderId="30" xfId="0" quotePrefix="1" applyFont="1" applyFill="1" applyBorder="1" applyAlignment="1" applyProtection="1">
      <alignment horizontal="center" vertical="top" wrapText="1"/>
      <protection locked="0"/>
    </xf>
    <xf numFmtId="0" fontId="9" fillId="6" borderId="31" xfId="0" quotePrefix="1" applyFont="1" applyFill="1" applyBorder="1" applyAlignment="1" applyProtection="1">
      <alignment horizontal="center" vertical="top" wrapText="1"/>
      <protection locked="0"/>
    </xf>
    <xf numFmtId="0" fontId="9" fillId="3" borderId="34" xfId="0" applyFont="1" applyFill="1" applyBorder="1" applyAlignment="1" applyProtection="1">
      <alignment horizontal="center" vertical="top" wrapText="1"/>
      <protection locked="0"/>
    </xf>
    <xf numFmtId="0" fontId="9" fillId="6" borderId="23" xfId="0" applyFont="1" applyFill="1" applyBorder="1" applyAlignment="1" applyProtection="1">
      <alignment horizontal="center" vertical="top" wrapText="1"/>
      <protection locked="0"/>
    </xf>
    <xf numFmtId="0" fontId="9" fillId="6" borderId="32" xfId="0" applyFont="1" applyFill="1" applyBorder="1" applyAlignment="1" applyProtection="1">
      <alignment horizontal="center" vertical="top" wrapText="1"/>
      <protection locked="0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6" borderId="30" xfId="0" applyFont="1" applyFill="1" applyBorder="1" applyAlignment="1" applyProtection="1">
      <alignment horizontal="center" vertical="top" wrapText="1"/>
      <protection locked="0"/>
    </xf>
    <xf numFmtId="3" fontId="9" fillId="3" borderId="26" xfId="0" applyNumberFormat="1" applyFont="1" applyFill="1" applyBorder="1" applyAlignment="1" applyProtection="1">
      <alignment wrapText="1"/>
      <protection locked="0"/>
    </xf>
    <xf numFmtId="0" fontId="9" fillId="6" borderId="45" xfId="0" applyFont="1" applyFill="1" applyBorder="1" applyAlignment="1" applyProtection="1">
      <alignment horizontal="center" vertical="top" wrapText="1"/>
      <protection locked="0"/>
    </xf>
    <xf numFmtId="0" fontId="9" fillId="6" borderId="24" xfId="0" applyFont="1" applyFill="1" applyBorder="1" applyAlignment="1" applyProtection="1">
      <alignment horizontal="left" vertical="top" wrapText="1"/>
      <protection locked="0"/>
    </xf>
    <xf numFmtId="165" fontId="10" fillId="0" borderId="13" xfId="0" applyNumberFormat="1" applyFont="1" applyBorder="1" applyAlignment="1" applyProtection="1">
      <alignment wrapText="1"/>
      <protection hidden="1"/>
    </xf>
    <xf numFmtId="165" fontId="10" fillId="0" borderId="37" xfId="0" applyNumberFormat="1" applyFont="1" applyBorder="1" applyAlignment="1" applyProtection="1">
      <alignment wrapText="1"/>
      <protection hidden="1"/>
    </xf>
    <xf numFmtId="165" fontId="10" fillId="0" borderId="17" xfId="0" applyNumberFormat="1" applyFont="1" applyBorder="1" applyAlignment="1" applyProtection="1">
      <alignment wrapText="1"/>
      <protection hidden="1"/>
    </xf>
    <xf numFmtId="165" fontId="10" fillId="0" borderId="22" xfId="0" applyNumberFormat="1" applyFont="1" applyBorder="1" applyAlignment="1" applyProtection="1">
      <alignment wrapText="1"/>
      <protection hidden="1"/>
    </xf>
    <xf numFmtId="165" fontId="10" fillId="0" borderId="33" xfId="0" applyNumberFormat="1" applyFont="1" applyBorder="1" applyAlignment="1" applyProtection="1">
      <alignment wrapText="1"/>
      <protection hidden="1"/>
    </xf>
    <xf numFmtId="165" fontId="10" fillId="0" borderId="18" xfId="0" applyNumberFormat="1" applyFont="1" applyBorder="1" applyAlignment="1" applyProtection="1">
      <alignment wrapText="1"/>
      <protection hidden="1"/>
    </xf>
    <xf numFmtId="165" fontId="10" fillId="0" borderId="25" xfId="0" applyNumberFormat="1" applyFont="1" applyBorder="1" applyAlignment="1" applyProtection="1">
      <alignment wrapText="1"/>
      <protection hidden="1"/>
    </xf>
    <xf numFmtId="165" fontId="10" fillId="6" borderId="33" xfId="0" applyNumberFormat="1" applyFont="1" applyFill="1" applyBorder="1" applyAlignment="1" applyProtection="1">
      <alignment wrapText="1"/>
      <protection hidden="1"/>
    </xf>
    <xf numFmtId="165" fontId="10" fillId="0" borderId="12" xfId="0" applyNumberFormat="1" applyFont="1" applyBorder="1" applyAlignment="1" applyProtection="1">
      <alignment wrapText="1"/>
      <protection hidden="1"/>
    </xf>
    <xf numFmtId="165" fontId="10" fillId="0" borderId="17" xfId="0" applyNumberFormat="1" applyFont="1" applyFill="1" applyBorder="1" applyAlignment="1" applyProtection="1">
      <alignment wrapText="1"/>
      <protection hidden="1"/>
    </xf>
    <xf numFmtId="165" fontId="9" fillId="0" borderId="17" xfId="0" applyNumberFormat="1" applyFont="1" applyBorder="1" applyAlignment="1" applyProtection="1">
      <alignment wrapText="1"/>
      <protection hidden="1"/>
    </xf>
    <xf numFmtId="165" fontId="10" fillId="0" borderId="32" xfId="0" applyNumberFormat="1" applyFont="1" applyBorder="1" applyAlignment="1" applyProtection="1">
      <alignment wrapText="1"/>
      <protection hidden="1"/>
    </xf>
    <xf numFmtId="165" fontId="7" fillId="0" borderId="39" xfId="0" applyNumberFormat="1" applyFont="1" applyFill="1" applyBorder="1" applyAlignment="1" applyProtection="1">
      <alignment vertical="center" wrapText="1"/>
      <protection hidden="1"/>
    </xf>
    <xf numFmtId="165" fontId="10" fillId="0" borderId="47" xfId="0" applyNumberFormat="1" applyFont="1" applyFill="1" applyBorder="1" applyAlignment="1" applyProtection="1">
      <alignment horizontal="right" vertical="center" wrapText="1"/>
      <protection hidden="1"/>
    </xf>
    <xf numFmtId="165" fontId="9" fillId="3" borderId="17" xfId="0" applyNumberFormat="1" applyFont="1" applyFill="1" applyBorder="1" applyAlignment="1" applyProtection="1">
      <alignment horizontal="center" wrapText="1"/>
      <protection locked="0"/>
    </xf>
    <xf numFmtId="1" fontId="9" fillId="5" borderId="0" xfId="0" applyNumberFormat="1" applyFont="1" applyFill="1" applyAlignment="1" applyProtection="1">
      <alignment horizontal="center" wrapText="1"/>
    </xf>
    <xf numFmtId="1" fontId="17" fillId="5" borderId="0" xfId="0" applyNumberFormat="1" applyFont="1" applyFill="1" applyAlignment="1" applyProtection="1">
      <alignment horizontal="center" wrapText="1"/>
    </xf>
    <xf numFmtId="1" fontId="9" fillId="5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1" fontId="4" fillId="5" borderId="0" xfId="1" applyNumberFormat="1" applyFont="1" applyFill="1" applyAlignment="1" applyProtection="1">
      <alignment horizontal="center" wrapText="1"/>
    </xf>
    <xf numFmtId="1" fontId="4" fillId="5" borderId="0" xfId="1" applyNumberFormat="1" applyFont="1" applyFill="1" applyAlignment="1" applyProtection="1">
      <alignment horizontal="center" vertical="center" wrapText="1"/>
    </xf>
    <xf numFmtId="1" fontId="4" fillId="5" borderId="0" xfId="1" applyNumberFormat="1" applyFont="1" applyFill="1" applyBorder="1" applyAlignment="1" applyProtection="1">
      <alignment horizontal="center" wrapText="1"/>
    </xf>
    <xf numFmtId="49" fontId="19" fillId="3" borderId="17" xfId="0" applyNumberFormat="1" applyFont="1" applyFill="1" applyBorder="1" applyAlignment="1" applyProtection="1">
      <alignment horizontal="left" vertical="top" wrapText="1"/>
      <protection locked="0"/>
    </xf>
    <xf numFmtId="49" fontId="19" fillId="3" borderId="21" xfId="0" applyNumberFormat="1" applyFont="1" applyFill="1" applyBorder="1" applyAlignment="1" applyProtection="1">
      <alignment horizontal="left" vertical="top" wrapText="1"/>
      <protection locked="0"/>
    </xf>
    <xf numFmtId="0" fontId="9" fillId="6" borderId="15" xfId="0" applyFont="1" applyFill="1" applyBorder="1" applyAlignment="1" applyProtection="1">
      <alignment horizontal="center" vertical="top" wrapText="1"/>
      <protection locked="0"/>
    </xf>
    <xf numFmtId="0" fontId="9" fillId="6" borderId="17" xfId="0" quotePrefix="1" applyFont="1" applyFill="1" applyBorder="1" applyAlignment="1" applyProtection="1">
      <alignment horizontal="center" vertical="top" wrapText="1"/>
      <protection locked="0"/>
    </xf>
    <xf numFmtId="0" fontId="9" fillId="3" borderId="12" xfId="0" quotePrefix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/>
    <xf numFmtId="164" fontId="22" fillId="5" borderId="0" xfId="1" applyNumberFormat="1" applyFont="1" applyFill="1" applyBorder="1" applyAlignment="1" applyProtection="1">
      <alignment horizontal="right" vertical="center" wrapText="1"/>
    </xf>
    <xf numFmtId="165" fontId="9" fillId="6" borderId="17" xfId="0" applyNumberFormat="1" applyFont="1" applyFill="1" applyBorder="1" applyAlignment="1" applyProtection="1">
      <alignment wrapText="1"/>
      <protection hidden="1"/>
    </xf>
    <xf numFmtId="0" fontId="23" fillId="0" borderId="0" xfId="0" applyFont="1"/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26" fillId="0" borderId="0" xfId="0" applyFont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17" xfId="0" applyFont="1" applyBorder="1"/>
    <xf numFmtId="165" fontId="2" fillId="0" borderId="17" xfId="0" applyNumberFormat="1" applyFont="1" applyBorder="1" applyAlignment="1">
      <alignment horizontal="right"/>
    </xf>
    <xf numFmtId="0" fontId="28" fillId="0" borderId="17" xfId="0" applyFont="1" applyBorder="1"/>
    <xf numFmtId="165" fontId="28" fillId="0" borderId="17" xfId="0" applyNumberFormat="1" applyFont="1" applyBorder="1" applyAlignment="1">
      <alignment horizontal="right"/>
    </xf>
    <xf numFmtId="0" fontId="23" fillId="0" borderId="17" xfId="0" applyFont="1" applyBorder="1"/>
    <xf numFmtId="165" fontId="23" fillId="0" borderId="17" xfId="0" applyNumberFormat="1" applyFont="1" applyBorder="1" applyAlignment="1">
      <alignment horizontal="right"/>
    </xf>
    <xf numFmtId="165" fontId="2" fillId="0" borderId="17" xfId="0" applyNumberFormat="1" applyFont="1" applyBorder="1"/>
    <xf numFmtId="165" fontId="23" fillId="0" borderId="17" xfId="0" applyNumberFormat="1" applyFont="1" applyBorder="1"/>
    <xf numFmtId="0" fontId="9" fillId="3" borderId="49" xfId="0" quotePrefix="1" applyFont="1" applyFill="1" applyBorder="1" applyAlignment="1" applyProtection="1">
      <alignment horizontal="center" vertical="top" wrapText="1"/>
      <protection locked="0"/>
    </xf>
    <xf numFmtId="0" fontId="9" fillId="3" borderId="49" xfId="0" applyFont="1" applyFill="1" applyBorder="1" applyAlignment="1" applyProtection="1">
      <alignment horizontal="left" vertical="top" wrapText="1"/>
      <protection locked="0"/>
    </xf>
    <xf numFmtId="0" fontId="4" fillId="3" borderId="49" xfId="0" applyFont="1" applyFill="1" applyBorder="1" applyAlignment="1" applyProtection="1">
      <alignment horizontal="left" vertical="top" wrapText="1"/>
      <protection locked="0"/>
    </xf>
    <xf numFmtId="0" fontId="2" fillId="0" borderId="50" xfId="0" applyFont="1" applyBorder="1"/>
    <xf numFmtId="0" fontId="2" fillId="0" borderId="22" xfId="0" applyFont="1" applyBorder="1"/>
    <xf numFmtId="10" fontId="2" fillId="0" borderId="51" xfId="0" applyNumberFormat="1" applyFont="1" applyBorder="1" applyAlignment="1">
      <alignment horizontal="right"/>
    </xf>
    <xf numFmtId="0" fontId="2" fillId="0" borderId="51" xfId="0" applyFont="1" applyBorder="1"/>
    <xf numFmtId="165" fontId="2" fillId="0" borderId="20" xfId="0" applyNumberFormat="1" applyFont="1" applyBorder="1"/>
    <xf numFmtId="0" fontId="2" fillId="0" borderId="35" xfId="0" applyFont="1" applyBorder="1"/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165" fontId="2" fillId="0" borderId="53" xfId="0" applyNumberFormat="1" applyFont="1" applyBorder="1"/>
    <xf numFmtId="0" fontId="2" fillId="0" borderId="53" xfId="0" applyFont="1" applyBorder="1"/>
    <xf numFmtId="0" fontId="2" fillId="0" borderId="37" xfId="0" applyFont="1" applyBorder="1"/>
    <xf numFmtId="165" fontId="2" fillId="0" borderId="50" xfId="0" applyNumberFormat="1" applyFont="1" applyBorder="1" applyAlignment="1">
      <alignment horizontal="right"/>
    </xf>
    <xf numFmtId="165" fontId="2" fillId="0" borderId="27" xfId="0" applyNumberFormat="1" applyFont="1" applyBorder="1"/>
    <xf numFmtId="165" fontId="2" fillId="5" borderId="0" xfId="0" applyNumberFormat="1" applyFont="1" applyFill="1" applyAlignment="1">
      <alignment horizontal="right"/>
    </xf>
    <xf numFmtId="165" fontId="2" fillId="5" borderId="0" xfId="0" applyNumberFormat="1" applyFont="1" applyFill="1"/>
    <xf numFmtId="0" fontId="2" fillId="6" borderId="0" xfId="0" applyFont="1" applyFill="1"/>
    <xf numFmtId="0" fontId="22" fillId="5" borderId="0" xfId="0" applyFont="1" applyFill="1"/>
    <xf numFmtId="0" fontId="29" fillId="5" borderId="0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165" fontId="23" fillId="0" borderId="17" xfId="0" applyNumberFormat="1" applyFont="1" applyBorder="1" applyAlignment="1">
      <alignment horizontal="center"/>
    </xf>
    <xf numFmtId="0" fontId="23" fillId="5" borderId="0" xfId="0" applyFont="1" applyFill="1" applyAlignment="1">
      <alignment horizontal="center"/>
    </xf>
    <xf numFmtId="10" fontId="2" fillId="5" borderId="0" xfId="0" applyNumberFormat="1" applyFont="1" applyFill="1" applyAlignment="1">
      <alignment horizontal="right"/>
    </xf>
    <xf numFmtId="0" fontId="2" fillId="5" borderId="35" xfId="0" applyFont="1" applyFill="1" applyBorder="1"/>
    <xf numFmtId="165" fontId="2" fillId="5" borderId="53" xfId="0" applyNumberFormat="1" applyFont="1" applyFill="1" applyBorder="1" applyAlignment="1">
      <alignment horizontal="right"/>
    </xf>
    <xf numFmtId="165" fontId="2" fillId="5" borderId="53" xfId="0" applyNumberFormat="1" applyFont="1" applyFill="1" applyBorder="1"/>
    <xf numFmtId="0" fontId="23" fillId="5" borderId="0" xfId="0" applyFont="1" applyFill="1" applyBorder="1"/>
    <xf numFmtId="165" fontId="23" fillId="5" borderId="0" xfId="0" applyNumberFormat="1" applyFont="1" applyFill="1" applyBorder="1"/>
    <xf numFmtId="0" fontId="28" fillId="6" borderId="17" xfId="0" applyFont="1" applyFill="1" applyBorder="1"/>
    <xf numFmtId="165" fontId="28" fillId="6" borderId="17" xfId="0" applyNumberFormat="1" applyFont="1" applyFill="1" applyBorder="1"/>
    <xf numFmtId="0" fontId="25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/>
    <xf numFmtId="165" fontId="24" fillId="0" borderId="17" xfId="0" applyNumberFormat="1" applyFont="1" applyBorder="1" applyAlignment="1">
      <alignment horizontal="center"/>
    </xf>
    <xf numFmtId="165" fontId="25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right"/>
    </xf>
    <xf numFmtId="165" fontId="24" fillId="0" borderId="17" xfId="0" applyNumberFormat="1" applyFont="1" applyBorder="1"/>
    <xf numFmtId="0" fontId="9" fillId="3" borderId="29" xfId="0" applyFont="1" applyFill="1" applyBorder="1" applyAlignment="1" applyProtection="1">
      <alignment horizontal="right" vertical="top" wrapText="1"/>
      <protection locked="0"/>
    </xf>
    <xf numFmtId="165" fontId="9" fillId="3" borderId="29" xfId="0" applyNumberFormat="1" applyFont="1" applyFill="1" applyBorder="1" applyAlignment="1" applyProtection="1">
      <alignment horizontal="right"/>
      <protection locked="0"/>
    </xf>
    <xf numFmtId="165" fontId="9" fillId="3" borderId="17" xfId="0" applyNumberFormat="1" applyFont="1" applyFill="1" applyBorder="1" applyAlignment="1" applyProtection="1">
      <alignment horizontal="right" wrapText="1"/>
      <protection locked="0"/>
    </xf>
    <xf numFmtId="165" fontId="19" fillId="3" borderId="21" xfId="0" applyNumberFormat="1" applyFont="1" applyFill="1" applyBorder="1" applyAlignment="1" applyProtection="1">
      <alignment horizontal="right" wrapText="1"/>
      <protection locked="0"/>
    </xf>
    <xf numFmtId="165" fontId="9" fillId="3" borderId="21" xfId="0" applyNumberFormat="1" applyFont="1" applyFill="1" applyBorder="1" applyAlignment="1" applyProtection="1">
      <alignment horizontal="right" wrapText="1"/>
      <protection locked="0"/>
    </xf>
    <xf numFmtId="165" fontId="9" fillId="3" borderId="17" xfId="0" applyNumberFormat="1" applyFont="1" applyFill="1" applyBorder="1" applyAlignment="1" applyProtection="1">
      <alignment horizontal="right"/>
      <protection locked="0"/>
    </xf>
    <xf numFmtId="165" fontId="9" fillId="3" borderId="33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29" xfId="1" applyNumberFormat="1" applyFont="1" applyFill="1" applyBorder="1" applyAlignment="1" applyProtection="1">
      <alignment horizontal="right" wrapText="1"/>
      <protection locked="0"/>
    </xf>
    <xf numFmtId="165" fontId="4" fillId="3" borderId="17" xfId="1" applyNumberFormat="1" applyFont="1" applyFill="1" applyBorder="1" applyAlignment="1" applyProtection="1">
      <alignment horizontal="right"/>
      <protection locked="0"/>
    </xf>
    <xf numFmtId="165" fontId="9" fillId="3" borderId="17" xfId="1" applyNumberFormat="1" applyFont="1" applyFill="1" applyBorder="1" applyAlignment="1" applyProtection="1">
      <alignment horizontal="right" wrapText="1"/>
      <protection locked="0"/>
    </xf>
    <xf numFmtId="0" fontId="23" fillId="0" borderId="0" xfId="0" applyFont="1"/>
    <xf numFmtId="0" fontId="23" fillId="0" borderId="52" xfId="0" applyFont="1" applyBorder="1"/>
    <xf numFmtId="164" fontId="4" fillId="2" borderId="10" xfId="1" applyNumberFormat="1" applyFont="1" applyFill="1" applyBorder="1" applyAlignment="1" applyProtection="1">
      <alignment vertical="top" wrapText="1"/>
      <protection locked="0"/>
    </xf>
    <xf numFmtId="164" fontId="4" fillId="3" borderId="12" xfId="1" quotePrefix="1" applyNumberFormat="1" applyFont="1" applyFill="1" applyBorder="1" applyAlignment="1" applyProtection="1">
      <alignment vertical="top" wrapText="1"/>
      <protection locked="0"/>
    </xf>
    <xf numFmtId="165" fontId="4" fillId="0" borderId="44" xfId="1" applyNumberFormat="1" applyFont="1" applyBorder="1" applyProtection="1"/>
    <xf numFmtId="164" fontId="4" fillId="3" borderId="10" xfId="1" applyNumberFormat="1" applyFont="1" applyFill="1" applyBorder="1" applyAlignment="1" applyProtection="1">
      <alignment vertical="top" wrapText="1"/>
      <protection locked="0"/>
    </xf>
    <xf numFmtId="165" fontId="12" fillId="0" borderId="33" xfId="1" applyNumberFormat="1" applyFont="1" applyBorder="1" applyProtection="1"/>
    <xf numFmtId="3" fontId="4" fillId="3" borderId="26" xfId="1" applyNumberFormat="1" applyFont="1" applyFill="1" applyBorder="1" applyProtection="1">
      <protection locked="0"/>
    </xf>
    <xf numFmtId="1" fontId="4" fillId="3" borderId="11" xfId="1" quotePrefix="1" applyNumberFormat="1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right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164" fontId="4" fillId="5" borderId="0" xfId="1" applyNumberFormat="1" applyFont="1" applyFill="1" applyBorder="1" applyAlignment="1" applyProtection="1">
      <alignment horizontal="left" vertical="top" wrapText="1"/>
      <protection locked="0"/>
    </xf>
    <xf numFmtId="1" fontId="4" fillId="5" borderId="0" xfId="1" applyNumberFormat="1" applyFont="1" applyFill="1" applyBorder="1" applyAlignment="1" applyProtection="1">
      <alignment horizontal="center" vertical="top" wrapText="1"/>
      <protection locked="0"/>
    </xf>
    <xf numFmtId="164" fontId="12" fillId="5" borderId="0" xfId="1" applyNumberFormat="1" applyFont="1" applyFill="1" applyBorder="1" applyAlignment="1" applyProtection="1">
      <alignment horizontal="right" vertical="top" wrapText="1"/>
      <protection locked="0"/>
    </xf>
    <xf numFmtId="165" fontId="10" fillId="5" borderId="0" xfId="1" applyNumberFormat="1" applyFont="1" applyFill="1" applyBorder="1" applyProtection="1">
      <protection hidden="1"/>
    </xf>
    <xf numFmtId="3" fontId="8" fillId="5" borderId="0" xfId="1" applyNumberFormat="1" applyFont="1" applyFill="1" applyBorder="1" applyProtection="1">
      <protection locked="0" hidden="1"/>
    </xf>
    <xf numFmtId="165" fontId="28" fillId="0" borderId="17" xfId="0" applyNumberFormat="1" applyFont="1" applyBorder="1"/>
    <xf numFmtId="165" fontId="2" fillId="5" borderId="0" xfId="0" applyNumberFormat="1" applyFont="1" applyFill="1" applyBorder="1"/>
    <xf numFmtId="165" fontId="21" fillId="3" borderId="17" xfId="0" applyNumberFormat="1" applyFont="1" applyFill="1" applyBorder="1" applyAlignment="1" applyProtection="1">
      <alignment horizontal="right" wrapText="1"/>
      <protection locked="0"/>
    </xf>
    <xf numFmtId="165" fontId="27" fillId="3" borderId="29" xfId="1" applyNumberFormat="1" applyFont="1" applyFill="1" applyBorder="1" applyAlignment="1" applyProtection="1">
      <alignment horizontal="right" wrapText="1"/>
      <protection locked="0"/>
    </xf>
    <xf numFmtId="0" fontId="25" fillId="0" borderId="1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165" fontId="4" fillId="3" borderId="12" xfId="1" applyNumberFormat="1" applyFont="1" applyFill="1" applyBorder="1" applyAlignment="1" applyProtection="1">
      <alignment horizontal="right" wrapText="1"/>
      <protection locked="0"/>
    </xf>
    <xf numFmtId="165" fontId="4" fillId="3" borderId="21" xfId="1" applyNumberFormat="1" applyFont="1" applyFill="1" applyBorder="1" applyAlignment="1" applyProtection="1">
      <alignment horizontal="right" wrapText="1"/>
      <protection locked="0"/>
    </xf>
    <xf numFmtId="165" fontId="4" fillId="3" borderId="12" xfId="1" applyNumberFormat="1" applyFont="1" applyFill="1" applyBorder="1" applyAlignment="1" applyProtection="1">
      <alignment horizontal="right"/>
      <protection locked="0"/>
    </xf>
    <xf numFmtId="165" fontId="9" fillId="3" borderId="12" xfId="1" applyNumberFormat="1" applyFont="1" applyFill="1" applyBorder="1" applyAlignment="1" applyProtection="1">
      <alignment horizontal="right" wrapText="1"/>
      <protection locked="0"/>
    </xf>
    <xf numFmtId="165" fontId="9" fillId="3" borderId="11" xfId="0" applyNumberFormat="1" applyFont="1" applyFill="1" applyBorder="1" applyAlignment="1" applyProtection="1">
      <alignment horizontal="right" wrapText="1"/>
      <protection locked="0"/>
    </xf>
    <xf numFmtId="165" fontId="9" fillId="3" borderId="29" xfId="0" applyNumberFormat="1" applyFont="1" applyFill="1" applyBorder="1" applyAlignment="1" applyProtection="1">
      <alignment horizontal="right" wrapText="1"/>
      <protection locked="0"/>
    </xf>
    <xf numFmtId="164" fontId="30" fillId="3" borderId="17" xfId="1" quotePrefix="1" applyNumberFormat="1" applyFont="1" applyFill="1" applyBorder="1" applyAlignment="1" applyProtection="1">
      <alignment vertical="top" wrapText="1"/>
      <protection locked="0"/>
    </xf>
    <xf numFmtId="165" fontId="4" fillId="3" borderId="17" xfId="1" applyNumberFormat="1" applyFont="1" applyFill="1" applyBorder="1" applyAlignment="1" applyProtection="1">
      <alignment horizontal="right" wrapText="1"/>
      <protection locked="0"/>
    </xf>
    <xf numFmtId="164" fontId="4" fillId="2" borderId="34" xfId="1" applyNumberFormat="1" applyFont="1" applyFill="1" applyBorder="1" applyAlignment="1" applyProtection="1">
      <alignment vertical="top" wrapText="1"/>
      <protection locked="0"/>
    </xf>
    <xf numFmtId="165" fontId="4" fillId="3" borderId="29" xfId="1" applyNumberFormat="1" applyFont="1" applyFill="1" applyBorder="1" applyAlignment="1" applyProtection="1">
      <alignment horizontal="right"/>
      <protection locked="0"/>
    </xf>
    <xf numFmtId="165" fontId="9" fillId="3" borderId="12" xfId="0" applyNumberFormat="1" applyFont="1" applyFill="1" applyBorder="1" applyAlignment="1" applyProtection="1">
      <alignment horizontal="right" wrapText="1"/>
      <protection locked="0"/>
    </xf>
    <xf numFmtId="165" fontId="9" fillId="3" borderId="12" xfId="0" applyNumberFormat="1" applyFont="1" applyFill="1" applyBorder="1" applyAlignment="1" applyProtection="1">
      <alignment horizontal="right"/>
      <protection locked="0"/>
    </xf>
    <xf numFmtId="0" fontId="9" fillId="6" borderId="42" xfId="0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left" vertical="top" wrapText="1"/>
      <protection locked="0"/>
    </xf>
    <xf numFmtId="0" fontId="10" fillId="6" borderId="40" xfId="0" applyFont="1" applyFill="1" applyBorder="1" applyAlignment="1" applyProtection="1">
      <alignment horizontal="right" vertical="top" wrapText="1"/>
      <protection locked="0"/>
    </xf>
    <xf numFmtId="165" fontId="10" fillId="0" borderId="40" xfId="0" applyNumberFormat="1" applyFont="1" applyBorder="1" applyAlignment="1" applyProtection="1">
      <alignment wrapText="1"/>
      <protection hidden="1"/>
    </xf>
    <xf numFmtId="3" fontId="10" fillId="3" borderId="43" xfId="0" applyNumberFormat="1" applyFont="1" applyFill="1" applyBorder="1" applyAlignment="1" applyProtection="1">
      <alignment wrapText="1"/>
      <protection locked="0"/>
    </xf>
    <xf numFmtId="0" fontId="28" fillId="5" borderId="0" xfId="0" applyFont="1" applyFill="1" applyBorder="1"/>
    <xf numFmtId="165" fontId="28" fillId="5" borderId="0" xfId="0" applyNumberFormat="1" applyFont="1" applyFill="1" applyBorder="1" applyAlignment="1">
      <alignment horizontal="right"/>
    </xf>
    <xf numFmtId="0" fontId="28" fillId="0" borderId="17" xfId="0" applyFont="1" applyFill="1" applyBorder="1"/>
    <xf numFmtId="165" fontId="28" fillId="0" borderId="17" xfId="0" applyNumberFormat="1" applyFont="1" applyFill="1" applyBorder="1"/>
    <xf numFmtId="164" fontId="32" fillId="3" borderId="29" xfId="1" applyNumberFormat="1" applyFont="1" applyFill="1" applyBorder="1" applyAlignment="1" applyProtection="1">
      <alignment vertical="top" wrapText="1"/>
      <protection locked="0"/>
    </xf>
    <xf numFmtId="0" fontId="31" fillId="3" borderId="17" xfId="0" applyFont="1" applyFill="1" applyBorder="1" applyAlignment="1" applyProtection="1">
      <alignment horizontal="left" vertical="top" wrapText="1"/>
      <protection locked="0"/>
    </xf>
    <xf numFmtId="165" fontId="9" fillId="3" borderId="44" xfId="0" applyNumberFormat="1" applyFont="1" applyFill="1" applyBorder="1" applyAlignment="1" applyProtection="1">
      <alignment horizontal="right" vertical="center" wrapText="1"/>
      <protection locked="0"/>
    </xf>
    <xf numFmtId="165" fontId="9" fillId="3" borderId="49" xfId="0" applyNumberFormat="1" applyFont="1" applyFill="1" applyBorder="1" applyAlignment="1" applyProtection="1">
      <alignment horizontal="right"/>
      <protection locked="0"/>
    </xf>
    <xf numFmtId="165" fontId="4" fillId="3" borderId="17" xfId="0" applyNumberFormat="1" applyFont="1" applyFill="1" applyBorder="1" applyAlignment="1" applyProtection="1">
      <alignment horizontal="right"/>
      <protection locked="0"/>
    </xf>
    <xf numFmtId="0" fontId="2" fillId="3" borderId="29" xfId="0" applyFont="1" applyFill="1" applyBorder="1" applyAlignment="1" applyProtection="1">
      <alignment horizontal="left" wrapText="1"/>
      <protection locked="0"/>
    </xf>
    <xf numFmtId="0" fontId="32" fillId="3" borderId="17" xfId="0" applyFont="1" applyFill="1" applyBorder="1" applyAlignment="1" applyProtection="1">
      <alignment horizontal="left" vertical="top" wrapText="1"/>
      <protection locked="0"/>
    </xf>
    <xf numFmtId="165" fontId="25" fillId="0" borderId="17" xfId="0" applyNumberFormat="1" applyFont="1" applyBorder="1" applyAlignment="1">
      <alignment horizontal="center" vertical="top"/>
    </xf>
    <xf numFmtId="164" fontId="33" fillId="3" borderId="17" xfId="1" quotePrefix="1" applyNumberFormat="1" applyFont="1" applyFill="1" applyBorder="1" applyAlignment="1" applyProtection="1">
      <alignment vertical="top" wrapText="1"/>
      <protection locked="0"/>
    </xf>
    <xf numFmtId="0" fontId="34" fillId="7" borderId="17" xfId="0" applyFont="1" applyFill="1" applyBorder="1" applyAlignment="1">
      <alignment horizontal="center"/>
    </xf>
    <xf numFmtId="3" fontId="9" fillId="3" borderId="19" xfId="0" applyNumberFormat="1" applyFont="1" applyFill="1" applyBorder="1" applyAlignment="1" applyProtection="1">
      <alignment wrapText="1"/>
      <protection locked="0"/>
    </xf>
    <xf numFmtId="0" fontId="34" fillId="8" borderId="17" xfId="0" applyFont="1" applyFill="1" applyBorder="1"/>
    <xf numFmtId="165" fontId="34" fillId="8" borderId="17" xfId="0" applyNumberFormat="1" applyFont="1" applyFill="1" applyBorder="1"/>
    <xf numFmtId="165" fontId="34" fillId="5" borderId="0" xfId="0" applyNumberFormat="1" applyFont="1" applyFill="1" applyBorder="1" applyAlignment="1">
      <alignment horizontal="right"/>
    </xf>
    <xf numFmtId="0" fontId="35" fillId="7" borderId="17" xfId="0" applyFont="1" applyFill="1" applyBorder="1" applyAlignment="1">
      <alignment horizontal="right"/>
    </xf>
    <xf numFmtId="165" fontId="35" fillId="7" borderId="17" xfId="0" applyNumberFormat="1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center" wrapText="1"/>
      <protection hidden="1"/>
    </xf>
    <xf numFmtId="0" fontId="3" fillId="0" borderId="3" xfId="0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5" xfId="0" applyFont="1" applyBorder="1"/>
    <xf numFmtId="0" fontId="2" fillId="0" borderId="0" xfId="0" applyFont="1" applyBorder="1"/>
    <xf numFmtId="165" fontId="15" fillId="5" borderId="0" xfId="0" applyNumberFormat="1" applyFont="1" applyFill="1" applyAlignment="1">
      <alignment horizontal="left"/>
    </xf>
    <xf numFmtId="0" fontId="29" fillId="0" borderId="18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8" fillId="0" borderId="52" xfId="0" applyFont="1" applyBorder="1"/>
    <xf numFmtId="0" fontId="28" fillId="0" borderId="54" xfId="0" applyFont="1" applyBorder="1"/>
    <xf numFmtId="0" fontId="2" fillId="0" borderId="62" xfId="0" applyFont="1" applyBorder="1"/>
    <xf numFmtId="0" fontId="2" fillId="0" borderId="63" xfId="0" applyFont="1" applyBorder="1"/>
    <xf numFmtId="0" fontId="2" fillId="0" borderId="53" xfId="0" applyFont="1" applyBorder="1"/>
    <xf numFmtId="0" fontId="28" fillId="0" borderId="35" xfId="0" applyFont="1" applyBorder="1"/>
    <xf numFmtId="0" fontId="28" fillId="0" borderId="0" xfId="0" applyFont="1" applyBorder="1"/>
    <xf numFmtId="0" fontId="2" fillId="0" borderId="37" xfId="0" applyFont="1" applyBorder="1"/>
    <xf numFmtId="0" fontId="2" fillId="0" borderId="50" xfId="0" applyFont="1" applyBorder="1"/>
    <xf numFmtId="0" fontId="28" fillId="0" borderId="22" xfId="0" applyFont="1" applyBorder="1" applyAlignment="1">
      <alignment horizontal="left"/>
    </xf>
    <xf numFmtId="0" fontId="28" fillId="0" borderId="51" xfId="0" applyFont="1" applyBorder="1" applyAlignment="1">
      <alignment horizontal="left"/>
    </xf>
    <xf numFmtId="164" fontId="12" fillId="6" borderId="33" xfId="1" applyNumberFormat="1" applyFont="1" applyFill="1" applyBorder="1" applyAlignment="1" applyProtection="1">
      <alignment horizontal="right" vertical="top" wrapText="1"/>
      <protection locked="0"/>
    </xf>
    <xf numFmtId="164" fontId="12" fillId="6" borderId="31" xfId="1" applyNumberFormat="1" applyFont="1" applyFill="1" applyBorder="1" applyAlignment="1" applyProtection="1">
      <alignment horizontal="right" vertical="top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49" fontId="15" fillId="5" borderId="0" xfId="1" applyNumberFormat="1" applyFont="1" applyFill="1" applyAlignment="1" applyProtection="1">
      <alignment horizontal="left" wrapText="1"/>
    </xf>
    <xf numFmtId="164" fontId="11" fillId="4" borderId="1" xfId="1" applyNumberFormat="1" applyFont="1" applyFill="1" applyBorder="1" applyAlignment="1" applyProtection="1">
      <alignment horizontal="center" wrapText="1"/>
    </xf>
    <xf numFmtId="164" fontId="11" fillId="4" borderId="3" xfId="1" applyNumberFormat="1" applyFont="1" applyFill="1" applyBorder="1" applyAlignment="1" applyProtection="1">
      <alignment horizontal="center" wrapText="1"/>
    </xf>
    <xf numFmtId="1" fontId="6" fillId="5" borderId="0" xfId="1" applyNumberFormat="1" applyFont="1" applyFill="1" applyBorder="1" applyAlignment="1" applyProtection="1">
      <alignment horizontal="center" vertical="center"/>
    </xf>
    <xf numFmtId="1" fontId="6" fillId="5" borderId="40" xfId="1" applyNumberFormat="1" applyFont="1" applyFill="1" applyBorder="1" applyAlignment="1" applyProtection="1">
      <alignment horizontal="center" vertical="center"/>
    </xf>
    <xf numFmtId="164" fontId="14" fillId="5" borderId="0" xfId="1" applyNumberFormat="1" applyFont="1" applyFill="1" applyBorder="1" applyAlignment="1" applyProtection="1">
      <alignment vertical="center" wrapText="1"/>
    </xf>
    <xf numFmtId="0" fontId="16" fillId="4" borderId="1" xfId="0" applyFont="1" applyFill="1" applyBorder="1" applyAlignment="1" applyProtection="1">
      <alignment horizontal="left" vertical="top" wrapText="1"/>
    </xf>
    <xf numFmtId="0" fontId="16" fillId="4" borderId="2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 wrapText="1"/>
    </xf>
    <xf numFmtId="0" fontId="10" fillId="6" borderId="33" xfId="0" applyFont="1" applyFill="1" applyBorder="1" applyAlignment="1" applyProtection="1">
      <alignment horizontal="right" vertical="top" wrapText="1"/>
      <protection locked="0"/>
    </xf>
    <xf numFmtId="0" fontId="10" fillId="6" borderId="31" xfId="0" applyFont="1" applyFill="1" applyBorder="1" applyAlignment="1" applyProtection="1">
      <alignment horizontal="right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20" fillId="5" borderId="0" xfId="0" applyFont="1" applyFill="1" applyBorder="1" applyAlignment="1" applyProtection="1">
      <alignment horizontal="right" wrapText="1"/>
    </xf>
    <xf numFmtId="0" fontId="20" fillId="5" borderId="38" xfId="0" applyFont="1" applyFill="1" applyBorder="1" applyAlignment="1" applyProtection="1">
      <alignment horizontal="right" wrapText="1"/>
    </xf>
    <xf numFmtId="0" fontId="16" fillId="0" borderId="2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left" vertical="top" wrapText="1"/>
    </xf>
    <xf numFmtId="165" fontId="20" fillId="4" borderId="1" xfId="0" applyNumberFormat="1" applyFont="1" applyFill="1" applyBorder="1" applyAlignment="1" applyProtection="1">
      <alignment horizontal="right" vertical="center" wrapText="1"/>
      <protection hidden="1"/>
    </xf>
    <xf numFmtId="165" fontId="20" fillId="4" borderId="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42" xfId="0" applyFont="1" applyBorder="1" applyAlignment="1" applyProtection="1">
      <alignment horizontal="left" vertical="center" wrapText="1"/>
    </xf>
    <xf numFmtId="0" fontId="16" fillId="0" borderId="40" xfId="0" applyFont="1" applyBorder="1" applyAlignment="1" applyProtection="1">
      <alignment horizontal="left" vertical="center" wrapText="1"/>
    </xf>
    <xf numFmtId="0" fontId="16" fillId="0" borderId="43" xfId="0" applyFont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6" fillId="4" borderId="2" xfId="0" applyFont="1" applyFill="1" applyBorder="1" applyAlignment="1" applyProtection="1">
      <alignment horizontal="left" vertical="center" wrapText="1"/>
    </xf>
    <xf numFmtId="0" fontId="16" fillId="4" borderId="3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wrapText="1"/>
    </xf>
    <xf numFmtId="0" fontId="16" fillId="4" borderId="2" xfId="0" applyFont="1" applyFill="1" applyBorder="1" applyAlignment="1" applyProtection="1">
      <alignment wrapText="1"/>
    </xf>
    <xf numFmtId="0" fontId="16" fillId="4" borderId="3" xfId="0" applyFont="1" applyFill="1" applyBorder="1" applyAlignment="1" applyProtection="1">
      <alignment wrapText="1"/>
    </xf>
    <xf numFmtId="0" fontId="16" fillId="4" borderId="8" xfId="0" applyFont="1" applyFill="1" applyBorder="1" applyAlignment="1" applyProtection="1">
      <alignment horizontal="left" vertical="top" wrapText="1"/>
    </xf>
    <xf numFmtId="0" fontId="16" fillId="0" borderId="44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0" fontId="16" fillId="0" borderId="41" xfId="0" applyFont="1" applyBorder="1" applyAlignment="1" applyProtection="1">
      <alignment horizontal="left" vertical="top" wrapText="1"/>
    </xf>
    <xf numFmtId="0" fontId="10" fillId="3" borderId="48" xfId="0" applyFont="1" applyFill="1" applyBorder="1" applyAlignment="1" applyProtection="1">
      <alignment horizontal="left" vertical="top" wrapText="1"/>
      <protection locked="0"/>
    </xf>
    <xf numFmtId="0" fontId="10" fillId="3" borderId="46" xfId="0" applyFont="1" applyFill="1" applyBorder="1" applyAlignment="1" applyProtection="1">
      <alignment horizontal="left" vertical="top" wrapText="1"/>
      <protection locked="0"/>
    </xf>
    <xf numFmtId="0" fontId="10" fillId="3" borderId="16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center" wrapText="1"/>
    </xf>
    <xf numFmtId="0" fontId="9" fillId="0" borderId="60" xfId="0" applyFont="1" applyBorder="1" applyAlignment="1" applyProtection="1">
      <alignment horizontal="center" wrapText="1"/>
    </xf>
    <xf numFmtId="0" fontId="9" fillId="0" borderId="55" xfId="0" applyFont="1" applyBorder="1" applyAlignment="1" applyProtection="1">
      <alignment horizontal="center" wrapText="1"/>
    </xf>
    <xf numFmtId="0" fontId="9" fillId="0" borderId="59" xfId="0" applyFont="1" applyBorder="1" applyAlignment="1" applyProtection="1">
      <alignment horizontal="center" wrapText="1"/>
    </xf>
    <xf numFmtId="0" fontId="9" fillId="5" borderId="40" xfId="0" applyFont="1" applyFill="1" applyBorder="1" applyAlignment="1" applyProtection="1">
      <alignment horizontal="center" vertical="center" wrapText="1"/>
    </xf>
    <xf numFmtId="0" fontId="9" fillId="5" borderId="43" xfId="0" applyFont="1" applyFill="1" applyBorder="1" applyAlignment="1" applyProtection="1">
      <alignment horizontal="center" vertical="center" wrapText="1"/>
    </xf>
    <xf numFmtId="0" fontId="17" fillId="3" borderId="57" xfId="0" applyFont="1" applyFill="1" applyBorder="1" applyAlignment="1" applyProtection="1">
      <alignment vertical="center" wrapText="1"/>
      <protection locked="0"/>
    </xf>
    <xf numFmtId="0" fontId="17" fillId="3" borderId="58" xfId="0" applyFont="1" applyFill="1" applyBorder="1" applyAlignment="1" applyProtection="1">
      <alignment vertical="center" wrapText="1"/>
      <protection locked="0"/>
    </xf>
    <xf numFmtId="0" fontId="17" fillId="3" borderId="11" xfId="0" applyFont="1" applyFill="1" applyBorder="1" applyAlignment="1" applyProtection="1">
      <alignment vertical="center" wrapText="1"/>
      <protection locked="0"/>
    </xf>
    <xf numFmtId="0" fontId="9" fillId="3" borderId="55" xfId="0" applyFont="1" applyFill="1" applyBorder="1" applyAlignment="1" applyProtection="1">
      <alignment vertical="center" wrapText="1"/>
      <protection locked="0"/>
    </xf>
    <xf numFmtId="0" fontId="9" fillId="3" borderId="56" xfId="0" applyFont="1" applyFill="1" applyBorder="1" applyAlignment="1" applyProtection="1">
      <alignment vertical="center" wrapText="1"/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left" wrapText="1"/>
    </xf>
    <xf numFmtId="0" fontId="21" fillId="6" borderId="18" xfId="0" applyFont="1" applyFill="1" applyBorder="1" applyAlignment="1" applyProtection="1">
      <alignment horizontal="right" vertical="top" wrapText="1"/>
      <protection locked="0"/>
    </xf>
    <xf numFmtId="0" fontId="21" fillId="6" borderId="16" xfId="0" applyFont="1" applyFill="1" applyBorder="1" applyAlignment="1" applyProtection="1">
      <alignment horizontal="right" vertical="top" wrapText="1"/>
      <protection locked="0"/>
    </xf>
    <xf numFmtId="0" fontId="16" fillId="4" borderId="61" xfId="0" applyFont="1" applyFill="1" applyBorder="1" applyAlignment="1" applyProtection="1">
      <alignment horizontal="left" vertical="top" wrapText="1"/>
    </xf>
    <xf numFmtId="0" fontId="16" fillId="4" borderId="4" xfId="0" applyFont="1" applyFill="1" applyBorder="1" applyAlignment="1" applyProtection="1">
      <alignment horizontal="left" vertical="top" wrapText="1"/>
    </xf>
    <xf numFmtId="0" fontId="16" fillId="4" borderId="41" xfId="0" applyFont="1" applyFill="1" applyBorder="1" applyAlignment="1" applyProtection="1">
      <alignment horizontal="left" vertical="top" wrapText="1"/>
    </xf>
    <xf numFmtId="0" fontId="23" fillId="0" borderId="0" xfId="0" applyFont="1"/>
  </cellXfs>
  <cellStyles count="2">
    <cellStyle name="Comma" xfId="1" builtinId="3"/>
    <cellStyle name="Normal" xfId="0" builtinId="0"/>
  </cellStyles>
  <dxfs count="4"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161925</xdr:rowOff>
    </xdr:from>
    <xdr:to>
      <xdr:col>5</xdr:col>
      <xdr:colOff>1228044</xdr:colOff>
      <xdr:row>5</xdr:row>
      <xdr:rowOff>71330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161925"/>
          <a:ext cx="932769" cy="957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38100</xdr:rowOff>
    </xdr:from>
    <xdr:to>
      <xdr:col>1</xdr:col>
      <xdr:colOff>943105</xdr:colOff>
      <xdr:row>5</xdr:row>
      <xdr:rowOff>152533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95300"/>
          <a:ext cx="933580" cy="952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85725</xdr:rowOff>
    </xdr:from>
    <xdr:to>
      <xdr:col>1</xdr:col>
      <xdr:colOff>957915</xdr:colOff>
      <xdr:row>5</xdr:row>
      <xdr:rowOff>103333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42925"/>
          <a:ext cx="938865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workbookViewId="0">
      <selection activeCell="C9" sqref="C9"/>
    </sheetView>
  </sheetViews>
  <sheetFormatPr defaultRowHeight="15" x14ac:dyDescent="0.2"/>
  <cols>
    <col min="1" max="1" width="1.77734375" style="1" customWidth="1"/>
    <col min="2" max="2" width="5.33203125" style="1" customWidth="1"/>
    <col min="3" max="3" width="69.5546875" style="1" customWidth="1"/>
    <col min="4" max="4" width="1.77734375" style="1" customWidth="1"/>
    <col min="5" max="16384" width="8.88671875" style="1"/>
  </cols>
  <sheetData>
    <row r="1" spans="1:4" ht="15.75" thickBot="1" x14ac:dyDescent="0.25">
      <c r="A1" s="5"/>
      <c r="B1" s="5"/>
      <c r="C1" s="5"/>
      <c r="D1" s="5"/>
    </row>
    <row r="2" spans="1:4" ht="22.5" customHeight="1" thickBot="1" x14ac:dyDescent="0.3">
      <c r="A2" s="5"/>
      <c r="B2" s="299" t="s">
        <v>11</v>
      </c>
      <c r="C2" s="300"/>
      <c r="D2" s="5"/>
    </row>
    <row r="3" spans="1:4" ht="20.25" thickBot="1" x14ac:dyDescent="0.3">
      <c r="A3" s="5"/>
      <c r="B3" s="301" t="s">
        <v>12</v>
      </c>
      <c r="C3" s="302"/>
      <c r="D3" s="5"/>
    </row>
    <row r="4" spans="1:4" x14ac:dyDescent="0.2">
      <c r="A4" s="5"/>
      <c r="B4" s="2">
        <v>1</v>
      </c>
      <c r="C4" s="288" t="s">
        <v>220</v>
      </c>
      <c r="D4" s="5"/>
    </row>
    <row r="5" spans="1:4" x14ac:dyDescent="0.2">
      <c r="A5" s="5"/>
      <c r="B5" s="3">
        <f t="shared" ref="B5:B36" si="0">B4+1</f>
        <v>2</v>
      </c>
      <c r="C5" s="4" t="s">
        <v>232</v>
      </c>
      <c r="D5" s="5"/>
    </row>
    <row r="6" spans="1:4" x14ac:dyDescent="0.2">
      <c r="A6" s="5"/>
      <c r="B6" s="3">
        <f t="shared" si="0"/>
        <v>3</v>
      </c>
      <c r="C6" s="4" t="s">
        <v>238</v>
      </c>
      <c r="D6" s="5"/>
    </row>
    <row r="7" spans="1:4" x14ac:dyDescent="0.2">
      <c r="A7" s="5"/>
      <c r="B7" s="3">
        <f t="shared" si="0"/>
        <v>4</v>
      </c>
      <c r="C7" s="4"/>
      <c r="D7" s="5"/>
    </row>
    <row r="8" spans="1:4" x14ac:dyDescent="0.2">
      <c r="A8" s="5"/>
      <c r="B8" s="3">
        <f t="shared" si="0"/>
        <v>5</v>
      </c>
      <c r="C8" s="4"/>
      <c r="D8" s="5"/>
    </row>
    <row r="9" spans="1:4" x14ac:dyDescent="0.2">
      <c r="A9" s="5"/>
      <c r="B9" s="3">
        <f t="shared" si="0"/>
        <v>6</v>
      </c>
      <c r="C9" s="4"/>
      <c r="D9" s="5"/>
    </row>
    <row r="10" spans="1:4" x14ac:dyDescent="0.2">
      <c r="A10" s="5"/>
      <c r="B10" s="3">
        <f t="shared" si="0"/>
        <v>7</v>
      </c>
      <c r="C10" s="4"/>
      <c r="D10" s="5"/>
    </row>
    <row r="11" spans="1:4" x14ac:dyDescent="0.2">
      <c r="A11" s="5"/>
      <c r="B11" s="3">
        <f t="shared" si="0"/>
        <v>8</v>
      </c>
      <c r="C11" s="4"/>
      <c r="D11" s="5"/>
    </row>
    <row r="12" spans="1:4" x14ac:dyDescent="0.2">
      <c r="A12" s="5"/>
      <c r="B12" s="3">
        <f t="shared" si="0"/>
        <v>9</v>
      </c>
      <c r="C12" s="4"/>
      <c r="D12" s="5"/>
    </row>
    <row r="13" spans="1:4" x14ac:dyDescent="0.2">
      <c r="A13" s="5"/>
      <c r="B13" s="3">
        <f t="shared" si="0"/>
        <v>10</v>
      </c>
      <c r="C13" s="4"/>
      <c r="D13" s="5"/>
    </row>
    <row r="14" spans="1:4" x14ac:dyDescent="0.2">
      <c r="A14" s="5"/>
      <c r="B14" s="3">
        <f t="shared" si="0"/>
        <v>11</v>
      </c>
      <c r="C14" s="4"/>
      <c r="D14" s="5"/>
    </row>
    <row r="15" spans="1:4" x14ac:dyDescent="0.2">
      <c r="A15" s="5"/>
      <c r="B15" s="3">
        <f t="shared" si="0"/>
        <v>12</v>
      </c>
      <c r="C15" s="4"/>
      <c r="D15" s="5"/>
    </row>
    <row r="16" spans="1:4" x14ac:dyDescent="0.2">
      <c r="A16" s="5"/>
      <c r="B16" s="3">
        <f t="shared" si="0"/>
        <v>13</v>
      </c>
      <c r="C16" s="4"/>
      <c r="D16" s="5"/>
    </row>
    <row r="17" spans="1:4" x14ac:dyDescent="0.2">
      <c r="A17" s="5"/>
      <c r="B17" s="3">
        <f t="shared" si="0"/>
        <v>14</v>
      </c>
      <c r="C17" s="4"/>
      <c r="D17" s="5"/>
    </row>
    <row r="18" spans="1:4" x14ac:dyDescent="0.2">
      <c r="A18" s="5"/>
      <c r="B18" s="3">
        <f t="shared" si="0"/>
        <v>15</v>
      </c>
      <c r="C18" s="4"/>
      <c r="D18" s="5"/>
    </row>
    <row r="19" spans="1:4" x14ac:dyDescent="0.2">
      <c r="A19" s="5"/>
      <c r="B19" s="3">
        <f t="shared" si="0"/>
        <v>16</v>
      </c>
      <c r="C19" s="4"/>
      <c r="D19" s="5"/>
    </row>
    <row r="20" spans="1:4" x14ac:dyDescent="0.2">
      <c r="A20" s="5"/>
      <c r="B20" s="3">
        <f t="shared" si="0"/>
        <v>17</v>
      </c>
      <c r="C20" s="4"/>
      <c r="D20" s="5"/>
    </row>
    <row r="21" spans="1:4" x14ac:dyDescent="0.2">
      <c r="A21" s="5"/>
      <c r="B21" s="3">
        <f t="shared" si="0"/>
        <v>18</v>
      </c>
      <c r="C21" s="4"/>
      <c r="D21" s="5"/>
    </row>
    <row r="22" spans="1:4" x14ac:dyDescent="0.2">
      <c r="A22" s="5"/>
      <c r="B22" s="3">
        <f t="shared" si="0"/>
        <v>19</v>
      </c>
      <c r="C22" s="4"/>
      <c r="D22" s="5"/>
    </row>
    <row r="23" spans="1:4" x14ac:dyDescent="0.2">
      <c r="A23" s="5"/>
      <c r="B23" s="3">
        <f t="shared" si="0"/>
        <v>20</v>
      </c>
      <c r="C23" s="4"/>
      <c r="D23" s="5"/>
    </row>
    <row r="24" spans="1:4" x14ac:dyDescent="0.2">
      <c r="A24" s="5"/>
      <c r="B24" s="3">
        <f t="shared" si="0"/>
        <v>21</v>
      </c>
      <c r="C24" s="4"/>
      <c r="D24" s="5"/>
    </row>
    <row r="25" spans="1:4" x14ac:dyDescent="0.2">
      <c r="A25" s="5"/>
      <c r="B25" s="3">
        <f t="shared" si="0"/>
        <v>22</v>
      </c>
      <c r="C25" s="4"/>
      <c r="D25" s="5"/>
    </row>
    <row r="26" spans="1:4" x14ac:dyDescent="0.2">
      <c r="A26" s="5"/>
      <c r="B26" s="3">
        <f t="shared" si="0"/>
        <v>23</v>
      </c>
      <c r="C26" s="4"/>
      <c r="D26" s="5"/>
    </row>
    <row r="27" spans="1:4" x14ac:dyDescent="0.2">
      <c r="A27" s="5"/>
      <c r="B27" s="3">
        <f t="shared" si="0"/>
        <v>24</v>
      </c>
      <c r="C27" s="4"/>
      <c r="D27" s="5"/>
    </row>
    <row r="28" spans="1:4" x14ac:dyDescent="0.2">
      <c r="A28" s="5"/>
      <c r="B28" s="3">
        <f t="shared" si="0"/>
        <v>25</v>
      </c>
      <c r="C28" s="4"/>
      <c r="D28" s="5"/>
    </row>
    <row r="29" spans="1:4" x14ac:dyDescent="0.2">
      <c r="A29" s="5"/>
      <c r="B29" s="3">
        <f t="shared" si="0"/>
        <v>26</v>
      </c>
      <c r="C29" s="4"/>
      <c r="D29" s="5"/>
    </row>
    <row r="30" spans="1:4" x14ac:dyDescent="0.2">
      <c r="A30" s="5"/>
      <c r="B30" s="3">
        <f t="shared" si="0"/>
        <v>27</v>
      </c>
      <c r="C30" s="4"/>
      <c r="D30" s="5"/>
    </row>
    <row r="31" spans="1:4" x14ac:dyDescent="0.2">
      <c r="A31" s="5"/>
      <c r="B31" s="3">
        <f t="shared" si="0"/>
        <v>28</v>
      </c>
      <c r="C31" s="4"/>
      <c r="D31" s="5"/>
    </row>
    <row r="32" spans="1:4" x14ac:dyDescent="0.2">
      <c r="A32" s="5"/>
      <c r="B32" s="3">
        <f t="shared" si="0"/>
        <v>29</v>
      </c>
      <c r="C32" s="4"/>
      <c r="D32" s="5"/>
    </row>
    <row r="33" spans="1:4" x14ac:dyDescent="0.2">
      <c r="A33" s="5"/>
      <c r="B33" s="3">
        <f t="shared" si="0"/>
        <v>30</v>
      </c>
      <c r="C33" s="4"/>
      <c r="D33" s="5"/>
    </row>
    <row r="34" spans="1:4" x14ac:dyDescent="0.2">
      <c r="A34" s="5"/>
      <c r="B34" s="3">
        <f t="shared" si="0"/>
        <v>31</v>
      </c>
      <c r="C34" s="4"/>
      <c r="D34" s="5"/>
    </row>
    <row r="35" spans="1:4" x14ac:dyDescent="0.2">
      <c r="A35" s="5"/>
      <c r="B35" s="3">
        <f t="shared" si="0"/>
        <v>32</v>
      </c>
      <c r="C35" s="4"/>
      <c r="D35" s="5"/>
    </row>
    <row r="36" spans="1:4" x14ac:dyDescent="0.2">
      <c r="A36" s="5"/>
      <c r="B36" s="3">
        <f t="shared" si="0"/>
        <v>33</v>
      </c>
      <c r="C36" s="4"/>
      <c r="D36" s="5"/>
    </row>
    <row r="37" spans="1:4" x14ac:dyDescent="0.2">
      <c r="A37" s="5"/>
      <c r="B37" s="3">
        <f t="shared" ref="B37:B68" si="1">B36+1</f>
        <v>34</v>
      </c>
      <c r="C37" s="4"/>
      <c r="D37" s="5"/>
    </row>
    <row r="38" spans="1:4" x14ac:dyDescent="0.2">
      <c r="A38" s="5"/>
      <c r="B38" s="3">
        <f t="shared" si="1"/>
        <v>35</v>
      </c>
      <c r="C38" s="4"/>
      <c r="D38" s="5"/>
    </row>
    <row r="39" spans="1:4" x14ac:dyDescent="0.2">
      <c r="A39" s="5"/>
      <c r="B39" s="3">
        <f t="shared" si="1"/>
        <v>36</v>
      </c>
      <c r="C39" s="4"/>
      <c r="D39" s="5"/>
    </row>
    <row r="40" spans="1:4" x14ac:dyDescent="0.2">
      <c r="A40" s="5"/>
      <c r="B40" s="3">
        <f t="shared" si="1"/>
        <v>37</v>
      </c>
      <c r="C40" s="4"/>
      <c r="D40" s="5"/>
    </row>
    <row r="41" spans="1:4" x14ac:dyDescent="0.2">
      <c r="A41" s="5"/>
      <c r="B41" s="3">
        <f t="shared" si="1"/>
        <v>38</v>
      </c>
      <c r="C41" s="4"/>
      <c r="D41" s="5"/>
    </row>
    <row r="42" spans="1:4" x14ac:dyDescent="0.2">
      <c r="A42" s="5"/>
      <c r="B42" s="3">
        <f t="shared" si="1"/>
        <v>39</v>
      </c>
      <c r="C42" s="4"/>
      <c r="D42" s="5"/>
    </row>
    <row r="43" spans="1:4" x14ac:dyDescent="0.2">
      <c r="A43" s="5"/>
      <c r="B43" s="3">
        <f t="shared" si="1"/>
        <v>40</v>
      </c>
      <c r="C43" s="4"/>
      <c r="D43" s="5"/>
    </row>
    <row r="44" spans="1:4" x14ac:dyDescent="0.2">
      <c r="A44" s="5"/>
      <c r="B44" s="3">
        <f t="shared" si="1"/>
        <v>41</v>
      </c>
      <c r="C44" s="4"/>
      <c r="D44" s="5"/>
    </row>
    <row r="45" spans="1:4" x14ac:dyDescent="0.2">
      <c r="A45" s="5"/>
      <c r="B45" s="3">
        <f t="shared" si="1"/>
        <v>42</v>
      </c>
      <c r="C45" s="4"/>
      <c r="D45" s="5"/>
    </row>
    <row r="46" spans="1:4" x14ac:dyDescent="0.2">
      <c r="A46" s="5"/>
      <c r="B46" s="3">
        <f t="shared" si="1"/>
        <v>43</v>
      </c>
      <c r="C46" s="4"/>
      <c r="D46" s="5"/>
    </row>
    <row r="47" spans="1:4" x14ac:dyDescent="0.2">
      <c r="A47" s="5"/>
      <c r="B47" s="3">
        <f t="shared" si="1"/>
        <v>44</v>
      </c>
      <c r="C47" s="4"/>
      <c r="D47" s="5"/>
    </row>
    <row r="48" spans="1:4" x14ac:dyDescent="0.2">
      <c r="A48" s="5"/>
      <c r="B48" s="3">
        <f t="shared" si="1"/>
        <v>45</v>
      </c>
      <c r="C48" s="4"/>
      <c r="D48" s="5"/>
    </row>
    <row r="49" spans="1:4" x14ac:dyDescent="0.2">
      <c r="A49" s="5"/>
      <c r="B49" s="3">
        <f t="shared" si="1"/>
        <v>46</v>
      </c>
      <c r="C49" s="4"/>
      <c r="D49" s="5"/>
    </row>
    <row r="50" spans="1:4" x14ac:dyDescent="0.2">
      <c r="A50" s="5"/>
      <c r="B50" s="3">
        <f t="shared" si="1"/>
        <v>47</v>
      </c>
      <c r="C50" s="4"/>
      <c r="D50" s="5"/>
    </row>
    <row r="51" spans="1:4" x14ac:dyDescent="0.2">
      <c r="A51" s="5"/>
      <c r="B51" s="3">
        <f t="shared" si="1"/>
        <v>48</v>
      </c>
      <c r="C51" s="4"/>
      <c r="D51" s="5"/>
    </row>
    <row r="52" spans="1:4" x14ac:dyDescent="0.2">
      <c r="A52" s="5"/>
      <c r="B52" s="3">
        <f t="shared" si="1"/>
        <v>49</v>
      </c>
      <c r="C52" s="4"/>
      <c r="D52" s="5"/>
    </row>
    <row r="53" spans="1:4" x14ac:dyDescent="0.2">
      <c r="A53" s="5"/>
      <c r="B53" s="3">
        <f t="shared" si="1"/>
        <v>50</v>
      </c>
      <c r="C53" s="4"/>
      <c r="D53" s="5"/>
    </row>
    <row r="54" spans="1:4" x14ac:dyDescent="0.2">
      <c r="A54" s="5"/>
      <c r="B54" s="3">
        <f t="shared" si="1"/>
        <v>51</v>
      </c>
      <c r="C54" s="4"/>
      <c r="D54" s="5"/>
    </row>
    <row r="55" spans="1:4" x14ac:dyDescent="0.2">
      <c r="A55" s="5"/>
      <c r="B55" s="3">
        <f t="shared" si="1"/>
        <v>52</v>
      </c>
      <c r="C55" s="4"/>
      <c r="D55" s="5"/>
    </row>
    <row r="56" spans="1:4" x14ac:dyDescent="0.2">
      <c r="A56" s="5"/>
      <c r="B56" s="3">
        <f t="shared" si="1"/>
        <v>53</v>
      </c>
      <c r="C56" s="4"/>
      <c r="D56" s="5"/>
    </row>
    <row r="57" spans="1:4" x14ac:dyDescent="0.2">
      <c r="A57" s="5"/>
      <c r="B57" s="3">
        <f t="shared" si="1"/>
        <v>54</v>
      </c>
      <c r="C57" s="4"/>
      <c r="D57" s="5"/>
    </row>
    <row r="58" spans="1:4" x14ac:dyDescent="0.2">
      <c r="A58" s="5"/>
      <c r="B58" s="3">
        <f t="shared" si="1"/>
        <v>55</v>
      </c>
      <c r="C58" s="4"/>
      <c r="D58" s="5"/>
    </row>
    <row r="59" spans="1:4" x14ac:dyDescent="0.2">
      <c r="A59" s="5"/>
      <c r="B59" s="3">
        <f t="shared" si="1"/>
        <v>56</v>
      </c>
      <c r="C59" s="4"/>
      <c r="D59" s="5"/>
    </row>
    <row r="60" spans="1:4" x14ac:dyDescent="0.2">
      <c r="A60" s="5"/>
      <c r="B60" s="3">
        <f t="shared" si="1"/>
        <v>57</v>
      </c>
      <c r="C60" s="4"/>
      <c r="D60" s="5"/>
    </row>
    <row r="61" spans="1:4" x14ac:dyDescent="0.2">
      <c r="A61" s="5"/>
      <c r="B61" s="3">
        <f t="shared" si="1"/>
        <v>58</v>
      </c>
      <c r="C61" s="4"/>
      <c r="D61" s="5"/>
    </row>
    <row r="62" spans="1:4" x14ac:dyDescent="0.2">
      <c r="A62" s="5"/>
      <c r="B62" s="3">
        <f t="shared" si="1"/>
        <v>59</v>
      </c>
      <c r="C62" s="4"/>
      <c r="D62" s="5"/>
    </row>
    <row r="63" spans="1:4" x14ac:dyDescent="0.2">
      <c r="A63" s="5"/>
      <c r="B63" s="3">
        <f t="shared" si="1"/>
        <v>60</v>
      </c>
      <c r="C63" s="4"/>
      <c r="D63" s="5"/>
    </row>
    <row r="64" spans="1:4" x14ac:dyDescent="0.2">
      <c r="A64" s="5"/>
      <c r="B64" s="3">
        <f t="shared" si="1"/>
        <v>61</v>
      </c>
      <c r="C64" s="4"/>
      <c r="D64" s="5"/>
    </row>
    <row r="65" spans="1:4" x14ac:dyDescent="0.2">
      <c r="A65" s="5"/>
      <c r="B65" s="3">
        <f t="shared" si="1"/>
        <v>62</v>
      </c>
      <c r="C65" s="4"/>
      <c r="D65" s="5"/>
    </row>
    <row r="66" spans="1:4" x14ac:dyDescent="0.2">
      <c r="A66" s="5"/>
      <c r="B66" s="3">
        <f t="shared" si="1"/>
        <v>63</v>
      </c>
      <c r="C66" s="4"/>
      <c r="D66" s="5"/>
    </row>
    <row r="67" spans="1:4" x14ac:dyDescent="0.2">
      <c r="A67" s="5"/>
      <c r="B67" s="3">
        <f t="shared" si="1"/>
        <v>64</v>
      </c>
      <c r="C67" s="4"/>
      <c r="D67" s="5"/>
    </row>
    <row r="68" spans="1:4" x14ac:dyDescent="0.2">
      <c r="A68" s="5"/>
      <c r="B68" s="3">
        <f t="shared" si="1"/>
        <v>65</v>
      </c>
      <c r="C68" s="4"/>
      <c r="D68" s="5"/>
    </row>
    <row r="69" spans="1:4" x14ac:dyDescent="0.2">
      <c r="A69" s="5"/>
      <c r="B69" s="3">
        <f t="shared" ref="B69:B83" si="2">B68+1</f>
        <v>66</v>
      </c>
      <c r="C69" s="4"/>
      <c r="D69" s="5"/>
    </row>
    <row r="70" spans="1:4" x14ac:dyDescent="0.2">
      <c r="A70" s="5"/>
      <c r="B70" s="3">
        <f t="shared" si="2"/>
        <v>67</v>
      </c>
      <c r="C70" s="4"/>
      <c r="D70" s="5"/>
    </row>
    <row r="71" spans="1:4" x14ac:dyDescent="0.2">
      <c r="A71" s="5"/>
      <c r="B71" s="3">
        <f t="shared" si="2"/>
        <v>68</v>
      </c>
      <c r="C71" s="4"/>
      <c r="D71" s="5"/>
    </row>
    <row r="72" spans="1:4" x14ac:dyDescent="0.2">
      <c r="A72" s="5"/>
      <c r="B72" s="3">
        <f t="shared" si="2"/>
        <v>69</v>
      </c>
      <c r="C72" s="4"/>
      <c r="D72" s="5"/>
    </row>
    <row r="73" spans="1:4" x14ac:dyDescent="0.2">
      <c r="A73" s="5"/>
      <c r="B73" s="3">
        <f t="shared" si="2"/>
        <v>70</v>
      </c>
      <c r="C73" s="4"/>
      <c r="D73" s="5"/>
    </row>
    <row r="74" spans="1:4" x14ac:dyDescent="0.2">
      <c r="A74" s="5"/>
      <c r="B74" s="3">
        <f t="shared" si="2"/>
        <v>71</v>
      </c>
      <c r="C74" s="4"/>
      <c r="D74" s="5"/>
    </row>
    <row r="75" spans="1:4" x14ac:dyDescent="0.2">
      <c r="A75" s="5"/>
      <c r="B75" s="3">
        <f t="shared" si="2"/>
        <v>72</v>
      </c>
      <c r="C75" s="4"/>
      <c r="D75" s="5"/>
    </row>
    <row r="76" spans="1:4" x14ac:dyDescent="0.2">
      <c r="A76" s="5"/>
      <c r="B76" s="3">
        <f t="shared" si="2"/>
        <v>73</v>
      </c>
      <c r="C76" s="4"/>
      <c r="D76" s="5"/>
    </row>
    <row r="77" spans="1:4" x14ac:dyDescent="0.2">
      <c r="A77" s="5"/>
      <c r="B77" s="3">
        <f t="shared" si="2"/>
        <v>74</v>
      </c>
      <c r="C77" s="4"/>
      <c r="D77" s="5"/>
    </row>
    <row r="78" spans="1:4" x14ac:dyDescent="0.2">
      <c r="A78" s="5"/>
      <c r="B78" s="3">
        <f t="shared" si="2"/>
        <v>75</v>
      </c>
      <c r="C78" s="4"/>
      <c r="D78" s="5"/>
    </row>
    <row r="79" spans="1:4" x14ac:dyDescent="0.2">
      <c r="A79" s="5"/>
      <c r="B79" s="3">
        <f t="shared" si="2"/>
        <v>76</v>
      </c>
      <c r="C79" s="4"/>
      <c r="D79" s="5"/>
    </row>
    <row r="80" spans="1:4" x14ac:dyDescent="0.2">
      <c r="A80" s="5"/>
      <c r="B80" s="3">
        <f t="shared" si="2"/>
        <v>77</v>
      </c>
      <c r="C80" s="4"/>
      <c r="D80" s="5"/>
    </row>
    <row r="81" spans="1:4" x14ac:dyDescent="0.2">
      <c r="A81" s="5"/>
      <c r="B81" s="3">
        <f t="shared" si="2"/>
        <v>78</v>
      </c>
      <c r="C81" s="4"/>
      <c r="D81" s="5"/>
    </row>
    <row r="82" spans="1:4" x14ac:dyDescent="0.2">
      <c r="A82" s="5"/>
      <c r="B82" s="3">
        <f t="shared" si="2"/>
        <v>79</v>
      </c>
      <c r="C82" s="4"/>
      <c r="D82" s="5"/>
    </row>
    <row r="83" spans="1:4" x14ac:dyDescent="0.2">
      <c r="A83" s="5"/>
      <c r="B83" s="3">
        <f t="shared" si="2"/>
        <v>80</v>
      </c>
      <c r="C83" s="4"/>
      <c r="D83" s="5"/>
    </row>
    <row r="84" spans="1:4" x14ac:dyDescent="0.2">
      <c r="A84" s="5"/>
      <c r="B84" s="5"/>
      <c r="C84" s="5"/>
      <c r="D84" s="5"/>
    </row>
  </sheetData>
  <mergeCells count="2">
    <mergeCell ref="B2:C2"/>
    <mergeCell ref="B3:C3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opLeftCell="A10" zoomScaleNormal="100" workbookViewId="0">
      <selection activeCell="E33" sqref="E33"/>
    </sheetView>
  </sheetViews>
  <sheetFormatPr defaultRowHeight="15" x14ac:dyDescent="0.2"/>
  <cols>
    <col min="1" max="1" width="1.77734375" style="1" customWidth="1"/>
    <col min="2" max="2" width="36.77734375" style="1" customWidth="1"/>
    <col min="3" max="3" width="14.77734375" style="180" customWidth="1"/>
    <col min="4" max="4" width="2.77734375" style="1" customWidth="1"/>
    <col min="5" max="5" width="36.77734375" style="1" customWidth="1"/>
    <col min="6" max="6" width="14.77734375" style="179" customWidth="1"/>
    <col min="7" max="7" width="1.77734375" style="1" customWidth="1"/>
    <col min="8" max="16384" width="8.88671875" style="1"/>
  </cols>
  <sheetData>
    <row r="1" spans="1:7" x14ac:dyDescent="0.2">
      <c r="A1" s="5"/>
      <c r="B1" s="5"/>
      <c r="C1" s="205"/>
      <c r="D1" s="5"/>
      <c r="E1" s="5"/>
      <c r="F1" s="206"/>
      <c r="G1" s="5"/>
    </row>
    <row r="2" spans="1:7" ht="19.5" x14ac:dyDescent="0.25">
      <c r="A2" s="5"/>
      <c r="B2" s="306" t="s">
        <v>171</v>
      </c>
      <c r="C2" s="307"/>
      <c r="D2" s="307"/>
      <c r="E2" s="308"/>
      <c r="F2" s="209"/>
      <c r="G2" s="5"/>
    </row>
    <row r="3" spans="1:7" x14ac:dyDescent="0.2">
      <c r="A3" s="5"/>
      <c r="B3" s="5"/>
      <c r="C3" s="205"/>
      <c r="D3" s="5"/>
      <c r="E3" s="5"/>
      <c r="F3" s="206"/>
      <c r="G3" s="5"/>
    </row>
    <row r="4" spans="1:7" ht="18" x14ac:dyDescent="0.25">
      <c r="A4" s="5"/>
      <c r="B4" s="208" t="s">
        <v>172</v>
      </c>
      <c r="C4" s="305" t="s">
        <v>241</v>
      </c>
      <c r="D4" s="305"/>
      <c r="E4" s="305"/>
      <c r="F4" s="206"/>
      <c r="G4" s="5"/>
    </row>
    <row r="5" spans="1:7" x14ac:dyDescent="0.2">
      <c r="A5" s="5"/>
      <c r="B5" s="5"/>
      <c r="C5" s="205"/>
      <c r="D5" s="5"/>
      <c r="E5" s="5"/>
      <c r="F5" s="206"/>
      <c r="G5" s="5"/>
    </row>
    <row r="6" spans="1:7" x14ac:dyDescent="0.2">
      <c r="A6" s="5"/>
      <c r="B6" s="5"/>
      <c r="C6" s="205"/>
      <c r="D6" s="5"/>
      <c r="E6" s="5"/>
      <c r="F6" s="206"/>
      <c r="G6" s="5"/>
    </row>
    <row r="7" spans="1:7" x14ac:dyDescent="0.2">
      <c r="A7" s="5"/>
      <c r="B7" s="210" t="s">
        <v>164</v>
      </c>
      <c r="C7" s="211" t="s">
        <v>2</v>
      </c>
      <c r="D7" s="212"/>
      <c r="E7" s="210" t="s">
        <v>165</v>
      </c>
      <c r="F7" s="211" t="s">
        <v>2</v>
      </c>
      <c r="G7" s="5"/>
    </row>
    <row r="8" spans="1:7" x14ac:dyDescent="0.2">
      <c r="A8" s="5"/>
      <c r="B8" s="214"/>
      <c r="C8" s="215"/>
      <c r="D8" s="5"/>
      <c r="E8" s="214"/>
      <c r="F8" s="216"/>
      <c r="G8" s="5"/>
    </row>
    <row r="9" spans="1:7" x14ac:dyDescent="0.2">
      <c r="A9" s="5"/>
      <c r="B9" s="181" t="str">
        <f>INCOME!D12</f>
        <v>Balance Brought Forward</v>
      </c>
      <c r="C9" s="182">
        <f>INCOME!F12</f>
        <v>233296</v>
      </c>
      <c r="D9" s="5"/>
      <c r="E9" s="181" t="str">
        <f>EXPENDITURE!E14</f>
        <v>Salaries - Teaching Staff</v>
      </c>
      <c r="F9" s="187">
        <f>EXPENDITURE!G14</f>
        <v>4552514</v>
      </c>
      <c r="G9" s="5"/>
    </row>
    <row r="10" spans="1:7" x14ac:dyDescent="0.2">
      <c r="A10" s="5"/>
      <c r="B10" s="214"/>
      <c r="C10" s="215"/>
      <c r="D10" s="5"/>
      <c r="E10" s="214"/>
      <c r="F10" s="216"/>
      <c r="G10" s="5"/>
    </row>
    <row r="11" spans="1:7" x14ac:dyDescent="0.2">
      <c r="A11" s="5"/>
      <c r="B11" s="181" t="str">
        <f>INCOME!D20</f>
        <v>ESFA General Annual Grant</v>
      </c>
      <c r="C11" s="182">
        <f>INCOME!F20</f>
        <v>5465953</v>
      </c>
      <c r="D11" s="5"/>
      <c r="E11" s="181" t="str">
        <f>EXPENDITURE!E30</f>
        <v>Salaries - Support Staff</v>
      </c>
      <c r="F11" s="187">
        <f>EXPENDITURE!G30</f>
        <v>1724960</v>
      </c>
      <c r="G11" s="5"/>
    </row>
    <row r="12" spans="1:7" x14ac:dyDescent="0.2">
      <c r="A12" s="5"/>
      <c r="B12" s="214"/>
      <c r="C12" s="215"/>
      <c r="D12" s="5"/>
      <c r="E12" s="214"/>
      <c r="F12" s="216"/>
      <c r="G12" s="5"/>
    </row>
    <row r="13" spans="1:7" x14ac:dyDescent="0.2">
      <c r="A13" s="5"/>
      <c r="B13" s="181" t="str">
        <f>INCOME!D28</f>
        <v>Other ESFA Grants</v>
      </c>
      <c r="C13" s="182">
        <f>INCOME!F28</f>
        <v>1854504</v>
      </c>
      <c r="D13" s="5"/>
      <c r="E13" s="181" t="str">
        <f>EXPENDITURE!E38</f>
        <v>Other Staff Costs</v>
      </c>
      <c r="F13" s="187">
        <f>EXPENDITURE!G38</f>
        <v>72500</v>
      </c>
      <c r="G13" s="5"/>
    </row>
    <row r="14" spans="1:7" x14ac:dyDescent="0.2">
      <c r="A14" s="5"/>
      <c r="B14" s="214"/>
      <c r="C14" s="215"/>
      <c r="D14" s="5"/>
      <c r="E14" s="214"/>
      <c r="F14" s="216"/>
      <c r="G14" s="5"/>
    </row>
    <row r="15" spans="1:7" x14ac:dyDescent="0.2">
      <c r="A15" s="5"/>
      <c r="B15" s="181" t="str">
        <f>INCOME!D35</f>
        <v xml:space="preserve">Other Local Authority Grants </v>
      </c>
      <c r="C15" s="182">
        <f>INCOME!F35</f>
        <v>108169</v>
      </c>
      <c r="D15" s="5"/>
      <c r="E15" s="181" t="str">
        <f>EXPENDITURE!E47</f>
        <v>Maintenance of Premises</v>
      </c>
      <c r="F15" s="187">
        <f>EXPENDITURE!G47</f>
        <v>86500</v>
      </c>
      <c r="G15" s="5"/>
    </row>
    <row r="16" spans="1:7" x14ac:dyDescent="0.2">
      <c r="A16" s="5"/>
      <c r="B16" s="214"/>
      <c r="C16" s="215"/>
      <c r="D16" s="5"/>
      <c r="E16" s="214"/>
      <c r="F16" s="216"/>
      <c r="G16" s="5"/>
    </row>
    <row r="17" spans="1:7" x14ac:dyDescent="0.2">
      <c r="A17" s="5"/>
      <c r="B17" s="181" t="str">
        <f>INCOME!D41</f>
        <v>Other Restriced Income</v>
      </c>
      <c r="C17" s="182">
        <f>INCOME!F41</f>
        <v>34200</v>
      </c>
      <c r="D17" s="5"/>
      <c r="E17" s="181" t="str">
        <f>EXPENDITURE!E55</f>
        <v>Other Occupancy Costs</v>
      </c>
      <c r="F17" s="187">
        <f>EXPENDITURE!G55</f>
        <v>430548</v>
      </c>
      <c r="G17" s="5"/>
    </row>
    <row r="18" spans="1:7" x14ac:dyDescent="0.2">
      <c r="A18" s="5"/>
      <c r="B18" s="214"/>
      <c r="C18" s="215"/>
      <c r="D18" s="5"/>
      <c r="E18" s="214"/>
      <c r="F18" s="216"/>
      <c r="G18" s="5"/>
    </row>
    <row r="19" spans="1:7" x14ac:dyDescent="0.2">
      <c r="A19" s="5"/>
      <c r="B19" s="181" t="str">
        <f>INCOME!D53</f>
        <v>Other Unrestriced Income</v>
      </c>
      <c r="C19" s="182">
        <f>INCOME!F53</f>
        <v>175250</v>
      </c>
      <c r="D19" s="5"/>
      <c r="E19" s="181" t="str">
        <f>EXPENDITURE!E115</f>
        <v>Educational Support, Supplies &amp; Services</v>
      </c>
      <c r="F19" s="187">
        <f>EXPENDITURE!G115</f>
        <v>516269</v>
      </c>
      <c r="G19" s="5"/>
    </row>
    <row r="20" spans="1:7" x14ac:dyDescent="0.2">
      <c r="A20" s="5"/>
      <c r="B20" s="247"/>
      <c r="C20" s="248"/>
      <c r="D20" s="5"/>
      <c r="E20" s="214"/>
      <c r="F20" s="216"/>
      <c r="G20" s="5"/>
    </row>
    <row r="21" spans="1:7" x14ac:dyDescent="0.2">
      <c r="A21" s="5"/>
      <c r="B21" s="181" t="s">
        <v>187</v>
      </c>
      <c r="C21" s="182">
        <f>INCOME!F60</f>
        <v>27569</v>
      </c>
      <c r="D21" s="5"/>
      <c r="E21" s="181" t="str">
        <f>EXPENDITURE!E136</f>
        <v>Other Support, Supplies &amp; Services</v>
      </c>
      <c r="F21" s="187">
        <f>EXPENDITURE!G136</f>
        <v>175600</v>
      </c>
      <c r="G21" s="5"/>
    </row>
    <row r="22" spans="1:7" x14ac:dyDescent="0.2">
      <c r="A22" s="5"/>
      <c r="B22" s="5"/>
      <c r="C22" s="205"/>
      <c r="D22" s="5"/>
      <c r="E22" s="214"/>
      <c r="F22" s="216"/>
      <c r="G22" s="5"/>
    </row>
    <row r="23" spans="1:7" x14ac:dyDescent="0.2">
      <c r="A23" s="5"/>
      <c r="B23" s="185" t="str">
        <f>INCOME!D62</f>
        <v>Total Funds Available</v>
      </c>
      <c r="C23" s="186">
        <f>INCOME!F62</f>
        <v>7898941</v>
      </c>
      <c r="D23" s="5"/>
      <c r="E23" s="181" t="str">
        <f>EXPENDITURE!E142</f>
        <v xml:space="preserve"> Technology Maintenance Costs</v>
      </c>
      <c r="F23" s="187">
        <f>EXPENDITURE!G142</f>
        <v>96000</v>
      </c>
      <c r="G23" s="5"/>
    </row>
    <row r="24" spans="1:7" x14ac:dyDescent="0.2">
      <c r="A24" s="5"/>
      <c r="B24" s="5"/>
      <c r="C24" s="205"/>
      <c r="D24" s="5"/>
      <c r="E24" s="214"/>
      <c r="F24" s="216"/>
      <c r="G24" s="5"/>
    </row>
    <row r="25" spans="1:7" x14ac:dyDescent="0.2">
      <c r="A25" s="5"/>
      <c r="B25" s="183" t="s">
        <v>243</v>
      </c>
      <c r="C25" s="184">
        <f>C23-C9</f>
        <v>7665645</v>
      </c>
      <c r="D25" s="5"/>
      <c r="E25" s="181" t="str">
        <f>EXPENDITURE!E147</f>
        <v>Other Expenditure</v>
      </c>
      <c r="F25" s="187">
        <f>EXPENDITURE!G147</f>
        <v>26008</v>
      </c>
      <c r="G25" s="5"/>
    </row>
    <row r="26" spans="1:7" x14ac:dyDescent="0.2">
      <c r="A26" s="5"/>
      <c r="B26" s="5"/>
      <c r="C26" s="205"/>
      <c r="D26" s="5"/>
      <c r="E26" s="214"/>
      <c r="F26" s="216"/>
      <c r="G26" s="5"/>
    </row>
    <row r="27" spans="1:7" x14ac:dyDescent="0.2">
      <c r="A27" s="5"/>
      <c r="B27" s="183" t="s">
        <v>244</v>
      </c>
      <c r="C27" s="184">
        <f>C25-F39</f>
        <v>-42823</v>
      </c>
      <c r="D27" s="5"/>
      <c r="E27" s="181" t="str">
        <f>EXPENDITURE!E151</f>
        <v>Revenue Funds Carried Forward</v>
      </c>
      <c r="F27" s="187">
        <f>EXPENDITURE!G151</f>
        <v>165053</v>
      </c>
      <c r="G27" s="5"/>
    </row>
    <row r="28" spans="1:7" x14ac:dyDescent="0.2">
      <c r="A28" s="5"/>
      <c r="B28" s="279"/>
      <c r="C28" s="280"/>
      <c r="D28" s="5"/>
      <c r="E28" s="214"/>
      <c r="F28" s="216"/>
      <c r="G28" s="5"/>
    </row>
    <row r="29" spans="1:7" x14ac:dyDescent="0.2">
      <c r="A29" s="5"/>
      <c r="B29" s="279"/>
      <c r="C29" s="280"/>
      <c r="D29" s="5"/>
      <c r="E29" s="181" t="str">
        <f>EXPENDITURE!E155</f>
        <v>Capital Funds Carried Forward</v>
      </c>
      <c r="F29" s="187">
        <f>EXPENDITURE!G155</f>
        <v>15674</v>
      </c>
      <c r="G29" s="5"/>
    </row>
    <row r="30" spans="1:7" x14ac:dyDescent="0.2">
      <c r="A30" s="5"/>
      <c r="B30" s="5"/>
      <c r="C30" s="205"/>
      <c r="D30" s="5"/>
      <c r="E30" s="214"/>
      <c r="F30" s="216"/>
      <c r="G30" s="5"/>
    </row>
    <row r="31" spans="1:7" x14ac:dyDescent="0.2">
      <c r="A31" s="5"/>
      <c r="B31" s="5"/>
      <c r="C31" s="205"/>
      <c r="D31" s="5"/>
      <c r="E31" s="181" t="str">
        <f>EXPENDITURE!E162</f>
        <v>Capital Expenditure</v>
      </c>
      <c r="F31" s="187">
        <f>EXPENDITURE!G162</f>
        <v>27569</v>
      </c>
      <c r="G31" s="5"/>
    </row>
    <row r="32" spans="1:7" x14ac:dyDescent="0.2">
      <c r="A32" s="5"/>
      <c r="B32" s="5"/>
      <c r="C32" s="205"/>
      <c r="D32" s="5"/>
      <c r="E32" s="5"/>
      <c r="F32" s="206"/>
      <c r="G32" s="5"/>
    </row>
    <row r="33" spans="1:7" x14ac:dyDescent="0.2">
      <c r="A33" s="5"/>
      <c r="B33" s="5"/>
      <c r="C33" s="205"/>
      <c r="D33" s="5"/>
      <c r="E33" s="185" t="str">
        <f>EXPENDITURE!E164</f>
        <v>Total Expenditure</v>
      </c>
      <c r="F33" s="188">
        <f>EXPENDITURE!G164</f>
        <v>7889195</v>
      </c>
      <c r="G33" s="5"/>
    </row>
    <row r="34" spans="1:7" x14ac:dyDescent="0.2">
      <c r="A34" s="5"/>
      <c r="B34" s="5"/>
      <c r="C34" s="205"/>
      <c r="D34" s="5"/>
      <c r="E34" s="217"/>
      <c r="F34" s="218"/>
      <c r="G34" s="5"/>
    </row>
    <row r="35" spans="1:7" x14ac:dyDescent="0.2">
      <c r="A35" s="5"/>
      <c r="B35" s="5"/>
      <c r="C35" s="205"/>
      <c r="D35" s="5"/>
      <c r="E35" s="281" t="s">
        <v>68</v>
      </c>
      <c r="F35" s="282">
        <f>EXPENDITURE!G169</f>
        <v>9746</v>
      </c>
      <c r="G35" s="5"/>
    </row>
    <row r="36" spans="1:7" x14ac:dyDescent="0.2">
      <c r="A36" s="5"/>
      <c r="B36" s="5"/>
      <c r="C36" s="205"/>
      <c r="D36" s="5"/>
      <c r="E36" s="217"/>
      <c r="F36" s="218"/>
      <c r="G36" s="5"/>
    </row>
    <row r="37" spans="1:7" x14ac:dyDescent="0.2">
      <c r="A37" s="5"/>
      <c r="B37" s="294" t="s">
        <v>246</v>
      </c>
      <c r="C37" s="295">
        <f>F9+F11</f>
        <v>6277474</v>
      </c>
      <c r="D37" s="5"/>
      <c r="E37" s="219" t="s">
        <v>149</v>
      </c>
      <c r="F37" s="220">
        <f>EXPENDITURE!G5</f>
        <v>0</v>
      </c>
      <c r="G37" s="5"/>
    </row>
    <row r="38" spans="1:7" x14ac:dyDescent="0.2">
      <c r="A38" s="5"/>
      <c r="B38" s="292" t="s">
        <v>240</v>
      </c>
      <c r="C38" s="296"/>
      <c r="D38" s="5"/>
      <c r="E38" s="5"/>
      <c r="F38" s="206"/>
      <c r="G38" s="5"/>
    </row>
    <row r="39" spans="1:7" x14ac:dyDescent="0.2">
      <c r="A39" s="5"/>
      <c r="B39" s="294" t="s">
        <v>167</v>
      </c>
      <c r="C39" s="295">
        <f>EXPENDITURE!F110+EXPENDITURE!F112</f>
        <v>139315</v>
      </c>
      <c r="D39" s="5"/>
      <c r="E39" s="183" t="s">
        <v>242</v>
      </c>
      <c r="F39" s="255">
        <f>F33-F29-F27</f>
        <v>7708468</v>
      </c>
      <c r="G39" s="5"/>
    </row>
    <row r="40" spans="1:7" x14ac:dyDescent="0.2">
      <c r="A40" s="5"/>
      <c r="B40" s="297" t="s">
        <v>166</v>
      </c>
      <c r="C40" s="298">
        <f>C37+C39</f>
        <v>6416789</v>
      </c>
      <c r="D40" s="5"/>
      <c r="E40" s="5"/>
      <c r="F40" s="206"/>
      <c r="G40" s="5"/>
    </row>
    <row r="41" spans="1:7" x14ac:dyDescent="0.2">
      <c r="A41" s="5"/>
      <c r="B41" s="5"/>
      <c r="C41" s="213"/>
      <c r="D41" s="5"/>
      <c r="E41" s="247"/>
      <c r="F41" s="256"/>
      <c r="G41" s="5"/>
    </row>
    <row r="42" spans="1:7" x14ac:dyDescent="0.2">
      <c r="A42" s="5"/>
      <c r="B42" s="5"/>
      <c r="C42" s="213"/>
      <c r="D42" s="5"/>
      <c r="E42" s="5"/>
      <c r="F42" s="206"/>
      <c r="G42" s="5"/>
    </row>
    <row r="43" spans="1:7" x14ac:dyDescent="0.2">
      <c r="A43" s="5"/>
      <c r="B43" s="193"/>
      <c r="C43" s="194"/>
      <c r="D43" s="195"/>
      <c r="E43" s="195"/>
      <c r="F43" s="196"/>
      <c r="G43" s="5"/>
    </row>
    <row r="44" spans="1:7" x14ac:dyDescent="0.2">
      <c r="A44" s="5"/>
      <c r="B44" s="197"/>
      <c r="C44" s="198"/>
      <c r="D44" s="199"/>
      <c r="E44" s="199"/>
      <c r="F44" s="200"/>
      <c r="G44" s="5"/>
    </row>
    <row r="45" spans="1:7" x14ac:dyDescent="0.2">
      <c r="A45" s="5"/>
      <c r="B45" s="303" t="s">
        <v>168</v>
      </c>
      <c r="C45" s="304"/>
      <c r="D45" s="199"/>
      <c r="E45" s="239"/>
      <c r="F45" s="201"/>
      <c r="G45" s="5"/>
    </row>
    <row r="46" spans="1:7" x14ac:dyDescent="0.2">
      <c r="A46" s="5"/>
      <c r="B46" s="303"/>
      <c r="C46" s="304"/>
      <c r="D46" s="199"/>
      <c r="E46" s="304"/>
      <c r="F46" s="313"/>
      <c r="G46" s="5"/>
    </row>
    <row r="47" spans="1:7" x14ac:dyDescent="0.2">
      <c r="A47" s="5"/>
      <c r="B47" s="303"/>
      <c r="C47" s="304"/>
      <c r="D47" s="199"/>
      <c r="E47" s="304"/>
      <c r="F47" s="313"/>
      <c r="G47" s="5"/>
    </row>
    <row r="48" spans="1:7" x14ac:dyDescent="0.2">
      <c r="A48" s="5"/>
      <c r="B48" s="303"/>
      <c r="C48" s="304"/>
      <c r="D48" s="199"/>
      <c r="E48" s="304"/>
      <c r="F48" s="313"/>
      <c r="G48" s="5"/>
    </row>
    <row r="49" spans="1:7" x14ac:dyDescent="0.2">
      <c r="A49" s="5"/>
      <c r="B49" s="197"/>
      <c r="C49" s="199"/>
      <c r="D49" s="199"/>
      <c r="E49" s="199"/>
      <c r="F49" s="201"/>
      <c r="G49" s="5"/>
    </row>
    <row r="50" spans="1:7" x14ac:dyDescent="0.2">
      <c r="A50" s="5"/>
      <c r="B50" s="303"/>
      <c r="C50" s="304"/>
      <c r="D50" s="199"/>
      <c r="E50" s="304"/>
      <c r="F50" s="313"/>
      <c r="G50" s="5"/>
    </row>
    <row r="51" spans="1:7" x14ac:dyDescent="0.2">
      <c r="A51" s="5"/>
      <c r="B51" s="303"/>
      <c r="C51" s="304"/>
      <c r="D51" s="199"/>
      <c r="E51" s="304"/>
      <c r="F51" s="313"/>
      <c r="G51" s="5"/>
    </row>
    <row r="52" spans="1:7" x14ac:dyDescent="0.2">
      <c r="A52" s="5"/>
      <c r="B52" s="316"/>
      <c r="C52" s="317"/>
      <c r="D52" s="199"/>
      <c r="E52" s="309" t="s">
        <v>213</v>
      </c>
      <c r="F52" s="310"/>
      <c r="G52" s="5"/>
    </row>
    <row r="53" spans="1:7" x14ac:dyDescent="0.2">
      <c r="A53" s="5"/>
      <c r="B53" s="314" t="s">
        <v>169</v>
      </c>
      <c r="C53" s="315"/>
      <c r="D53" s="199"/>
      <c r="E53" s="311"/>
      <c r="F53" s="312"/>
      <c r="G53" s="5"/>
    </row>
    <row r="54" spans="1:7" x14ac:dyDescent="0.2">
      <c r="A54" s="5"/>
      <c r="B54" s="303"/>
      <c r="C54" s="304"/>
      <c r="D54" s="199"/>
      <c r="E54" s="304"/>
      <c r="F54" s="313"/>
      <c r="G54" s="5"/>
    </row>
    <row r="55" spans="1:7" x14ac:dyDescent="0.2">
      <c r="A55" s="5"/>
      <c r="B55" s="197"/>
      <c r="C55" s="199"/>
      <c r="D55" s="199"/>
      <c r="E55" s="199"/>
      <c r="F55" s="201"/>
      <c r="G55" s="5"/>
    </row>
    <row r="56" spans="1:7" x14ac:dyDescent="0.2">
      <c r="A56" s="5"/>
      <c r="B56" s="197"/>
      <c r="C56" s="199"/>
      <c r="D56" s="199"/>
      <c r="E56" s="199"/>
      <c r="F56" s="201"/>
      <c r="G56" s="5"/>
    </row>
    <row r="57" spans="1:7" x14ac:dyDescent="0.2">
      <c r="A57" s="5"/>
      <c r="B57" s="303"/>
      <c r="C57" s="304"/>
      <c r="D57" s="199"/>
      <c r="E57" s="304"/>
      <c r="F57" s="313"/>
      <c r="G57" s="5"/>
    </row>
    <row r="58" spans="1:7" x14ac:dyDescent="0.2">
      <c r="A58" s="5"/>
      <c r="B58" s="303"/>
      <c r="C58" s="304"/>
      <c r="D58" s="199"/>
      <c r="E58" s="304"/>
      <c r="F58" s="313"/>
      <c r="G58" s="5"/>
    </row>
    <row r="59" spans="1:7" x14ac:dyDescent="0.2">
      <c r="A59" s="5"/>
      <c r="B59" s="316"/>
      <c r="C59" s="317"/>
      <c r="D59" s="199"/>
      <c r="E59" s="309" t="s">
        <v>214</v>
      </c>
      <c r="F59" s="310"/>
      <c r="G59" s="5"/>
    </row>
    <row r="60" spans="1:7" x14ac:dyDescent="0.2">
      <c r="A60" s="5"/>
      <c r="B60" s="314" t="s">
        <v>170</v>
      </c>
      <c r="C60" s="315"/>
      <c r="D60" s="199"/>
      <c r="E60" s="311"/>
      <c r="F60" s="312"/>
      <c r="G60" s="5"/>
    </row>
    <row r="61" spans="1:7" x14ac:dyDescent="0.2">
      <c r="A61" s="5"/>
      <c r="B61" s="303"/>
      <c r="C61" s="304"/>
      <c r="D61" s="199"/>
      <c r="E61" s="304"/>
      <c r="F61" s="313"/>
      <c r="G61" s="5"/>
    </row>
    <row r="62" spans="1:7" x14ac:dyDescent="0.2">
      <c r="A62" s="5"/>
      <c r="B62" s="197"/>
      <c r="C62" s="199"/>
      <c r="D62" s="199"/>
      <c r="E62" s="199"/>
      <c r="F62" s="201"/>
      <c r="G62" s="5"/>
    </row>
    <row r="63" spans="1:7" x14ac:dyDescent="0.2">
      <c r="A63" s="5"/>
      <c r="B63" s="197"/>
      <c r="C63" s="199"/>
      <c r="D63" s="199"/>
      <c r="E63" s="199"/>
      <c r="F63" s="201"/>
      <c r="G63" s="5"/>
    </row>
    <row r="64" spans="1:7" x14ac:dyDescent="0.2">
      <c r="A64" s="5"/>
      <c r="B64" s="303"/>
      <c r="C64" s="304"/>
      <c r="D64" s="199"/>
      <c r="E64" s="304"/>
      <c r="F64" s="313"/>
      <c r="G64" s="5"/>
    </row>
    <row r="65" spans="1:7" x14ac:dyDescent="0.2">
      <c r="A65" s="5"/>
      <c r="B65" s="303"/>
      <c r="C65" s="304"/>
      <c r="D65" s="199"/>
      <c r="E65" s="304"/>
      <c r="F65" s="313"/>
      <c r="G65" s="5"/>
    </row>
    <row r="66" spans="1:7" x14ac:dyDescent="0.2">
      <c r="A66" s="5"/>
      <c r="B66" s="316"/>
      <c r="C66" s="317"/>
      <c r="D66" s="199"/>
      <c r="E66" s="309" t="s">
        <v>185</v>
      </c>
      <c r="F66" s="310"/>
      <c r="G66" s="5"/>
    </row>
    <row r="67" spans="1:7" x14ac:dyDescent="0.2">
      <c r="A67" s="5"/>
      <c r="B67" s="318" t="s">
        <v>137</v>
      </c>
      <c r="C67" s="319"/>
      <c r="D67" s="199"/>
      <c r="E67" s="199"/>
      <c r="F67" s="200"/>
      <c r="G67" s="5"/>
    </row>
    <row r="68" spans="1:7" x14ac:dyDescent="0.2">
      <c r="A68" s="5"/>
      <c r="B68" s="202"/>
      <c r="C68" s="203"/>
      <c r="D68" s="192"/>
      <c r="E68" s="192"/>
      <c r="F68" s="204"/>
      <c r="G68" s="5"/>
    </row>
    <row r="69" spans="1:7" x14ac:dyDescent="0.2">
      <c r="A69" s="5"/>
      <c r="B69" s="5"/>
      <c r="C69" s="205"/>
      <c r="D69" s="5"/>
      <c r="E69" s="5"/>
      <c r="F69" s="206"/>
      <c r="G69" s="5"/>
    </row>
    <row r="70" spans="1:7" x14ac:dyDescent="0.2">
      <c r="A70" s="207"/>
    </row>
  </sheetData>
  <mergeCells count="36">
    <mergeCell ref="E50:F50"/>
    <mergeCell ref="E48:F48"/>
    <mergeCell ref="E47:F47"/>
    <mergeCell ref="E46:F46"/>
    <mergeCell ref="B67:C67"/>
    <mergeCell ref="E64:F64"/>
    <mergeCell ref="E65:F65"/>
    <mergeCell ref="E66:F66"/>
    <mergeCell ref="B64:C64"/>
    <mergeCell ref="B65:C65"/>
    <mergeCell ref="B66:C66"/>
    <mergeCell ref="B57:C57"/>
    <mergeCell ref="B58:C58"/>
    <mergeCell ref="B59:C59"/>
    <mergeCell ref="B51:C51"/>
    <mergeCell ref="C4:E4"/>
    <mergeCell ref="B2:E2"/>
    <mergeCell ref="E59:F59"/>
    <mergeCell ref="E60:F60"/>
    <mergeCell ref="E61:F61"/>
    <mergeCell ref="E51:F51"/>
    <mergeCell ref="E52:F52"/>
    <mergeCell ref="E53:F53"/>
    <mergeCell ref="E54:F54"/>
    <mergeCell ref="E57:F57"/>
    <mergeCell ref="E58:F58"/>
    <mergeCell ref="B60:C60"/>
    <mergeCell ref="B61:C61"/>
    <mergeCell ref="B52:C52"/>
    <mergeCell ref="B53:C53"/>
    <mergeCell ref="B54:C54"/>
    <mergeCell ref="B45:C45"/>
    <mergeCell ref="B46:C46"/>
    <mergeCell ref="B47:C47"/>
    <mergeCell ref="B48:C48"/>
    <mergeCell ref="B50:C50"/>
  </mergeCell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opLeftCell="A43" workbookViewId="0">
      <selection activeCell="G40" sqref="G40"/>
    </sheetView>
  </sheetViews>
  <sheetFormatPr defaultRowHeight="15" x14ac:dyDescent="0.2"/>
  <cols>
    <col min="1" max="1" width="1.77734375" style="1" customWidth="1"/>
    <col min="2" max="2" width="39.5546875" style="1" customWidth="1"/>
    <col min="3" max="3" width="11.5546875" style="1" customWidth="1"/>
    <col min="4" max="4" width="42.6640625" style="1" customWidth="1"/>
    <col min="5" max="5" width="11.33203125" style="162" customWidth="1"/>
    <col min="6" max="6" width="12.5546875" style="1" customWidth="1"/>
    <col min="7" max="7" width="7.5546875" style="1" customWidth="1"/>
    <col min="8" max="8" width="1.77734375" style="1" customWidth="1"/>
    <col min="9" max="16384" width="8.88671875" style="1"/>
  </cols>
  <sheetData>
    <row r="1" spans="1:12" ht="15.75" thickBot="1" x14ac:dyDescent="0.25">
      <c r="A1" s="5"/>
      <c r="B1" s="6"/>
      <c r="C1" s="7"/>
      <c r="D1" s="6"/>
      <c r="E1" s="163"/>
      <c r="F1" s="8"/>
      <c r="G1" s="9"/>
      <c r="H1" s="5"/>
    </row>
    <row r="2" spans="1:12" ht="20.25" thickBot="1" x14ac:dyDescent="0.25">
      <c r="A2" s="5"/>
      <c r="B2" s="322" t="s">
        <v>11</v>
      </c>
      <c r="C2" s="323"/>
      <c r="D2" s="323"/>
      <c r="E2" s="323"/>
      <c r="F2" s="323"/>
      <c r="G2" s="324"/>
      <c r="H2" s="5"/>
    </row>
    <row r="3" spans="1:12" ht="36" customHeight="1" x14ac:dyDescent="0.2">
      <c r="A3" s="5"/>
      <c r="B3" s="172" t="s">
        <v>47</v>
      </c>
      <c r="C3" s="330"/>
      <c r="D3" s="330"/>
      <c r="E3" s="164"/>
      <c r="F3" s="328"/>
      <c r="G3" s="328"/>
      <c r="H3" s="5"/>
    </row>
    <row r="4" spans="1:12" x14ac:dyDescent="0.2">
      <c r="A4" s="5"/>
      <c r="B4" s="118" t="s">
        <v>245</v>
      </c>
      <c r="C4" s="325"/>
      <c r="D4" s="325"/>
      <c r="E4" s="163"/>
      <c r="F4" s="328"/>
      <c r="G4" s="328"/>
      <c r="H4" s="5"/>
    </row>
    <row r="5" spans="1:12" x14ac:dyDescent="0.2">
      <c r="A5" s="5"/>
      <c r="B5" s="118"/>
      <c r="C5" s="95"/>
      <c r="D5" s="95"/>
      <c r="E5" s="163"/>
      <c r="F5" s="328"/>
      <c r="G5" s="328"/>
      <c r="H5" s="5"/>
    </row>
    <row r="6" spans="1:12" ht="15.75" thickBot="1" x14ac:dyDescent="0.25">
      <c r="A6" s="5"/>
      <c r="B6" s="6"/>
      <c r="C6" s="11"/>
      <c r="D6" s="10"/>
      <c r="E6" s="163"/>
      <c r="F6" s="329"/>
      <c r="G6" s="329"/>
      <c r="H6" s="5"/>
    </row>
    <row r="7" spans="1:12" ht="30.75" thickBot="1" x14ac:dyDescent="0.25">
      <c r="A7" s="5"/>
      <c r="B7" s="12" t="s">
        <v>203</v>
      </c>
      <c r="C7" s="13" t="s">
        <v>0</v>
      </c>
      <c r="D7" s="14"/>
      <c r="E7" s="15" t="s">
        <v>2</v>
      </c>
      <c r="F7" s="16" t="s">
        <v>2</v>
      </c>
      <c r="G7" s="17" t="s">
        <v>40</v>
      </c>
      <c r="H7" s="5"/>
    </row>
    <row r="8" spans="1:12" x14ac:dyDescent="0.2">
      <c r="A8" s="5"/>
      <c r="B8" s="240" t="s">
        <v>194</v>
      </c>
      <c r="C8" s="246">
        <v>203</v>
      </c>
      <c r="D8" s="31" t="s">
        <v>227</v>
      </c>
      <c r="E8" s="261">
        <v>52569</v>
      </c>
      <c r="F8" s="109"/>
      <c r="G8" s="32"/>
      <c r="H8" s="5"/>
    </row>
    <row r="9" spans="1:12" x14ac:dyDescent="0.2">
      <c r="A9" s="5"/>
      <c r="B9" s="21" t="s">
        <v>193</v>
      </c>
      <c r="C9" s="98">
        <v>203</v>
      </c>
      <c r="D9" s="22" t="s">
        <v>199</v>
      </c>
      <c r="E9" s="235">
        <v>15674</v>
      </c>
      <c r="F9" s="103"/>
      <c r="G9" s="36"/>
      <c r="H9" s="5"/>
    </row>
    <row r="10" spans="1:12" ht="28.5" x14ac:dyDescent="0.2">
      <c r="A10" s="5"/>
      <c r="B10" s="21" t="s">
        <v>230</v>
      </c>
      <c r="C10" s="98">
        <v>203</v>
      </c>
      <c r="D10" s="22" t="s">
        <v>229</v>
      </c>
      <c r="E10" s="262">
        <v>165053</v>
      </c>
      <c r="F10" s="108"/>
      <c r="G10" s="20"/>
      <c r="H10" s="5"/>
      <c r="L10" s="171"/>
    </row>
    <row r="11" spans="1:12" x14ac:dyDescent="0.2">
      <c r="A11" s="5"/>
      <c r="B11" s="21"/>
      <c r="C11" s="99"/>
      <c r="D11" s="19"/>
      <c r="E11" s="236"/>
      <c r="F11" s="110"/>
      <c r="G11" s="23"/>
      <c r="H11" s="5"/>
    </row>
    <row r="12" spans="1:12" ht="16.5" customHeight="1" thickBot="1" x14ac:dyDescent="0.25">
      <c r="A12" s="5"/>
      <c r="B12" s="116"/>
      <c r="C12" s="113"/>
      <c r="D12" s="320" t="s">
        <v>152</v>
      </c>
      <c r="E12" s="321"/>
      <c r="F12" s="111">
        <f>SUM(E8:E11)</f>
        <v>233296</v>
      </c>
      <c r="G12" s="24"/>
      <c r="H12" s="5"/>
    </row>
    <row r="13" spans="1:12" ht="15.75" thickBot="1" x14ac:dyDescent="0.25">
      <c r="A13" s="5"/>
      <c r="B13" s="25"/>
      <c r="C13" s="26"/>
      <c r="D13" s="10"/>
      <c r="E13" s="165"/>
      <c r="F13" s="27"/>
      <c r="G13" s="28"/>
      <c r="H13" s="5"/>
    </row>
    <row r="14" spans="1:12" ht="30.75" thickBot="1" x14ac:dyDescent="0.25">
      <c r="A14" s="5"/>
      <c r="B14" s="29" t="s">
        <v>4</v>
      </c>
      <c r="C14" s="13" t="s">
        <v>0</v>
      </c>
      <c r="D14" s="44" t="s">
        <v>5</v>
      </c>
      <c r="E14" s="15" t="s">
        <v>2</v>
      </c>
      <c r="F14" s="30" t="s">
        <v>2</v>
      </c>
      <c r="G14" s="17"/>
      <c r="H14" s="5"/>
    </row>
    <row r="15" spans="1:12" x14ac:dyDescent="0.2">
      <c r="A15" s="5"/>
      <c r="B15" s="34" t="s">
        <v>23</v>
      </c>
      <c r="C15" s="100">
        <v>200</v>
      </c>
      <c r="D15" s="31"/>
      <c r="E15" s="263">
        <v>5292568</v>
      </c>
      <c r="F15" s="109"/>
      <c r="G15" s="32"/>
      <c r="H15" s="5"/>
    </row>
    <row r="16" spans="1:12" x14ac:dyDescent="0.2">
      <c r="A16" s="5"/>
      <c r="B16" s="34" t="s">
        <v>24</v>
      </c>
      <c r="C16" s="102">
        <v>200</v>
      </c>
      <c r="D16" s="33"/>
      <c r="E16" s="236">
        <v>0</v>
      </c>
      <c r="F16" s="104"/>
      <c r="G16" s="20"/>
      <c r="H16" s="5"/>
    </row>
    <row r="17" spans="1:8" x14ac:dyDescent="0.2">
      <c r="A17" s="5"/>
      <c r="B17" s="34" t="s">
        <v>25</v>
      </c>
      <c r="C17" s="102">
        <v>200</v>
      </c>
      <c r="D17" s="267" t="s">
        <v>236</v>
      </c>
      <c r="E17" s="236">
        <v>138475</v>
      </c>
      <c r="F17" s="104"/>
      <c r="G17" s="20"/>
      <c r="H17" s="5"/>
    </row>
    <row r="18" spans="1:8" x14ac:dyDescent="0.2">
      <c r="A18" s="5"/>
      <c r="B18" s="34" t="s">
        <v>26</v>
      </c>
      <c r="C18" s="102">
        <v>200</v>
      </c>
      <c r="D18" s="33"/>
      <c r="E18" s="236">
        <v>20840</v>
      </c>
      <c r="F18" s="104"/>
      <c r="G18" s="20"/>
      <c r="H18" s="5"/>
    </row>
    <row r="19" spans="1:8" x14ac:dyDescent="0.2">
      <c r="A19" s="5"/>
      <c r="B19" s="34" t="s">
        <v>234</v>
      </c>
      <c r="C19" s="102">
        <v>200</v>
      </c>
      <c r="D19" s="291"/>
      <c r="E19" s="236">
        <v>14070</v>
      </c>
      <c r="F19" s="104"/>
      <c r="G19" s="20"/>
      <c r="H19" s="5"/>
    </row>
    <row r="20" spans="1:8" ht="16.5" customHeight="1" thickBot="1" x14ac:dyDescent="0.25">
      <c r="A20" s="5"/>
      <c r="B20" s="114"/>
      <c r="C20" s="115"/>
      <c r="D20" s="320" t="s">
        <v>150</v>
      </c>
      <c r="E20" s="321"/>
      <c r="F20" s="107">
        <f>SUM(E15:E19)</f>
        <v>5465953</v>
      </c>
      <c r="G20" s="35"/>
      <c r="H20" s="5"/>
    </row>
    <row r="21" spans="1:8" ht="15.75" thickBot="1" x14ac:dyDescent="0.25">
      <c r="A21" s="5"/>
      <c r="B21" s="25"/>
      <c r="C21" s="26"/>
      <c r="D21" s="10"/>
      <c r="E21" s="165"/>
      <c r="F21" s="27"/>
      <c r="G21" s="28"/>
      <c r="H21" s="5"/>
    </row>
    <row r="22" spans="1:8" ht="30.75" thickBot="1" x14ac:dyDescent="0.25">
      <c r="A22" s="5"/>
      <c r="B22" s="29" t="s">
        <v>27</v>
      </c>
      <c r="C22" s="13" t="s">
        <v>0</v>
      </c>
      <c r="D22" s="44" t="s">
        <v>5</v>
      </c>
      <c r="E22" s="15" t="s">
        <v>2</v>
      </c>
      <c r="F22" s="30" t="s">
        <v>2</v>
      </c>
      <c r="G22" s="17"/>
      <c r="H22" s="5"/>
    </row>
    <row r="23" spans="1:8" x14ac:dyDescent="0.2">
      <c r="A23" s="5"/>
      <c r="B23" s="240" t="s">
        <v>28</v>
      </c>
      <c r="C23" s="100">
        <v>200</v>
      </c>
      <c r="D23" s="241"/>
      <c r="E23" s="264">
        <v>1443430</v>
      </c>
      <c r="F23" s="242"/>
      <c r="G23" s="32"/>
      <c r="H23" s="5"/>
    </row>
    <row r="24" spans="1:8" x14ac:dyDescent="0.2">
      <c r="A24" s="5"/>
      <c r="B24" s="18" t="s">
        <v>7</v>
      </c>
      <c r="C24" s="102">
        <v>200</v>
      </c>
      <c r="D24" s="33"/>
      <c r="E24" s="237">
        <v>34048</v>
      </c>
      <c r="F24" s="108"/>
      <c r="G24" s="20"/>
      <c r="H24" s="5"/>
    </row>
    <row r="25" spans="1:8" x14ac:dyDescent="0.2">
      <c r="A25" s="5"/>
      <c r="B25" s="18" t="s">
        <v>191</v>
      </c>
      <c r="C25" s="102">
        <v>200</v>
      </c>
      <c r="D25" s="33"/>
      <c r="E25" s="237">
        <v>98548</v>
      </c>
      <c r="F25" s="108"/>
      <c r="G25" s="20">
        <v>2</v>
      </c>
      <c r="H25" s="5"/>
    </row>
    <row r="26" spans="1:8" x14ac:dyDescent="0.2">
      <c r="A26" s="5"/>
      <c r="B26" s="18" t="s">
        <v>192</v>
      </c>
      <c r="C26" s="102">
        <v>200</v>
      </c>
      <c r="D26" s="33"/>
      <c r="E26" s="237">
        <v>278478</v>
      </c>
      <c r="F26" s="108"/>
      <c r="G26" s="20">
        <v>2</v>
      </c>
      <c r="H26" s="5"/>
    </row>
    <row r="27" spans="1:8" x14ac:dyDescent="0.2">
      <c r="A27" s="5"/>
      <c r="B27" s="18"/>
      <c r="C27" s="97"/>
      <c r="D27" s="19"/>
      <c r="E27" s="237"/>
      <c r="F27" s="108"/>
      <c r="G27" s="20"/>
      <c r="H27" s="5"/>
    </row>
    <row r="28" spans="1:8" ht="16.5" customHeight="1" thickBot="1" x14ac:dyDescent="0.25">
      <c r="A28" s="5"/>
      <c r="B28" s="116"/>
      <c r="C28" s="115"/>
      <c r="D28" s="320" t="s">
        <v>151</v>
      </c>
      <c r="E28" s="321"/>
      <c r="F28" s="107">
        <f>SUM(E23:E27)</f>
        <v>1854504</v>
      </c>
      <c r="G28" s="35"/>
      <c r="H28" s="5"/>
    </row>
    <row r="29" spans="1:8" ht="15.75" thickBot="1" x14ac:dyDescent="0.25">
      <c r="A29" s="5"/>
      <c r="B29" s="25"/>
      <c r="C29" s="26"/>
      <c r="D29" s="10"/>
      <c r="E29" s="165"/>
      <c r="F29" s="27"/>
      <c r="G29" s="28"/>
      <c r="H29" s="5"/>
    </row>
    <row r="30" spans="1:8" ht="30.75" thickBot="1" x14ac:dyDescent="0.25">
      <c r="A30" s="5"/>
      <c r="B30" s="29" t="s">
        <v>186</v>
      </c>
      <c r="C30" s="13" t="s">
        <v>0</v>
      </c>
      <c r="D30" s="44" t="s">
        <v>5</v>
      </c>
      <c r="E30" s="15" t="s">
        <v>2</v>
      </c>
      <c r="F30" s="30" t="s">
        <v>2</v>
      </c>
      <c r="G30" s="17"/>
      <c r="H30" s="5"/>
    </row>
    <row r="31" spans="1:8" x14ac:dyDescent="0.2">
      <c r="A31" s="5"/>
      <c r="B31" s="240" t="s">
        <v>29</v>
      </c>
      <c r="C31" s="100">
        <v>201</v>
      </c>
      <c r="D31" s="31"/>
      <c r="E31" s="263">
        <v>105824</v>
      </c>
      <c r="F31" s="109"/>
      <c r="G31" s="32"/>
      <c r="H31" s="5"/>
    </row>
    <row r="32" spans="1:8" x14ac:dyDescent="0.2">
      <c r="A32" s="5"/>
      <c r="B32" s="269" t="s">
        <v>204</v>
      </c>
      <c r="C32" s="102">
        <v>201</v>
      </c>
      <c r="D32" s="283"/>
      <c r="E32" s="270">
        <v>0</v>
      </c>
      <c r="F32" s="103"/>
      <c r="G32" s="36"/>
      <c r="H32" s="5"/>
    </row>
    <row r="33" spans="1:8" x14ac:dyDescent="0.2">
      <c r="A33" s="5"/>
      <c r="B33" s="18" t="s">
        <v>233</v>
      </c>
      <c r="C33" s="102">
        <v>199</v>
      </c>
      <c r="D33" s="283" t="s">
        <v>235</v>
      </c>
      <c r="E33" s="236">
        <v>2345</v>
      </c>
      <c r="F33" s="103"/>
      <c r="G33" s="36"/>
      <c r="H33" s="5"/>
    </row>
    <row r="34" spans="1:8" x14ac:dyDescent="0.2">
      <c r="A34" s="5"/>
      <c r="B34" s="21"/>
      <c r="C34" s="101"/>
      <c r="D34" s="19"/>
      <c r="E34" s="236"/>
      <c r="F34" s="104"/>
      <c r="G34" s="20"/>
      <c r="H34" s="5"/>
    </row>
    <row r="35" spans="1:8" ht="16.5" customHeight="1" thickBot="1" x14ac:dyDescent="0.25">
      <c r="A35" s="5"/>
      <c r="B35" s="116"/>
      <c r="C35" s="115"/>
      <c r="D35" s="320" t="s">
        <v>186</v>
      </c>
      <c r="E35" s="321"/>
      <c r="F35" s="107">
        <f>SUM(E31:E34)</f>
        <v>108169</v>
      </c>
      <c r="G35" s="35"/>
      <c r="H35" s="5"/>
    </row>
    <row r="36" spans="1:8" ht="15.75" thickBot="1" x14ac:dyDescent="0.25">
      <c r="A36" s="5"/>
      <c r="B36" s="25"/>
      <c r="C36" s="26"/>
      <c r="D36" s="10"/>
      <c r="E36" s="165"/>
      <c r="F36" s="27"/>
      <c r="G36" s="28"/>
      <c r="H36" s="5"/>
    </row>
    <row r="37" spans="1:8" ht="30.75" thickBot="1" x14ac:dyDescent="0.25">
      <c r="A37" s="5"/>
      <c r="B37" s="96" t="s">
        <v>30</v>
      </c>
      <c r="C37" s="13" t="s">
        <v>0</v>
      </c>
      <c r="D37" s="45" t="s">
        <v>5</v>
      </c>
      <c r="E37" s="15" t="s">
        <v>2</v>
      </c>
      <c r="F37" s="30" t="s">
        <v>2</v>
      </c>
      <c r="G37" s="17"/>
      <c r="H37" s="5"/>
    </row>
    <row r="38" spans="1:8" x14ac:dyDescent="0.2">
      <c r="A38" s="5"/>
      <c r="B38" s="243" t="s">
        <v>32</v>
      </c>
      <c r="C38" s="100" t="s">
        <v>41</v>
      </c>
      <c r="D38" s="31"/>
      <c r="E38" s="261">
        <v>23800</v>
      </c>
      <c r="F38" s="109"/>
      <c r="G38" s="32"/>
      <c r="H38" s="5"/>
    </row>
    <row r="39" spans="1:8" x14ac:dyDescent="0.2">
      <c r="A39" s="5"/>
      <c r="B39" s="38" t="s">
        <v>237</v>
      </c>
      <c r="C39" s="102"/>
      <c r="D39" s="37"/>
      <c r="E39" s="235">
        <v>10400</v>
      </c>
      <c r="F39" s="103"/>
      <c r="G39" s="36">
        <v>3</v>
      </c>
      <c r="H39" s="5"/>
    </row>
    <row r="40" spans="1:8" x14ac:dyDescent="0.2">
      <c r="A40" s="5"/>
      <c r="B40" s="38"/>
      <c r="C40" s="102"/>
      <c r="D40" s="37"/>
      <c r="E40" s="258"/>
      <c r="F40" s="103"/>
      <c r="G40" s="36"/>
      <c r="H40" s="5"/>
    </row>
    <row r="41" spans="1:8" ht="15.75" thickBot="1" x14ac:dyDescent="0.25">
      <c r="A41" s="5"/>
      <c r="B41" s="116"/>
      <c r="C41" s="115"/>
      <c r="D41" s="320" t="s">
        <v>153</v>
      </c>
      <c r="E41" s="321"/>
      <c r="F41" s="244">
        <f>SUM(E38:E40)</f>
        <v>34200</v>
      </c>
      <c r="G41" s="245"/>
      <c r="H41" s="5"/>
    </row>
    <row r="42" spans="1:8" ht="15.75" thickBot="1" x14ac:dyDescent="0.25">
      <c r="A42" s="5"/>
      <c r="B42" s="25"/>
      <c r="C42" s="26"/>
      <c r="D42" s="10"/>
      <c r="E42" s="165"/>
      <c r="F42" s="27"/>
      <c r="G42" s="28"/>
      <c r="H42" s="5"/>
    </row>
    <row r="43" spans="1:8" ht="30.75" thickBot="1" x14ac:dyDescent="0.25">
      <c r="A43" s="5"/>
      <c r="B43" s="96" t="s">
        <v>31</v>
      </c>
      <c r="C43" s="13" t="s">
        <v>0</v>
      </c>
      <c r="D43" s="45" t="s">
        <v>9</v>
      </c>
      <c r="E43" s="15" t="s">
        <v>2</v>
      </c>
      <c r="F43" s="30" t="s">
        <v>2</v>
      </c>
      <c r="G43" s="17"/>
      <c r="H43" s="5"/>
    </row>
    <row r="44" spans="1:8" x14ac:dyDescent="0.2">
      <c r="A44" s="5"/>
      <c r="B44" s="243" t="s">
        <v>10</v>
      </c>
      <c r="C44" s="100">
        <v>550</v>
      </c>
      <c r="D44" s="31" t="s">
        <v>43</v>
      </c>
      <c r="E44" s="261">
        <v>5250</v>
      </c>
      <c r="F44" s="109"/>
      <c r="G44" s="32"/>
      <c r="H44" s="5"/>
    </row>
    <row r="45" spans="1:8" x14ac:dyDescent="0.2">
      <c r="A45" s="5"/>
      <c r="B45" s="21" t="s">
        <v>33</v>
      </c>
      <c r="C45" s="101">
        <v>516</v>
      </c>
      <c r="D45" s="19"/>
      <c r="E45" s="268">
        <v>500</v>
      </c>
      <c r="F45" s="104"/>
      <c r="G45" s="20"/>
      <c r="H45" s="5"/>
    </row>
    <row r="46" spans="1:8" x14ac:dyDescent="0.2">
      <c r="A46" s="5"/>
      <c r="B46" s="21" t="s">
        <v>34</v>
      </c>
      <c r="C46" s="101">
        <v>609</v>
      </c>
      <c r="D46" s="19"/>
      <c r="E46" s="268">
        <v>65000</v>
      </c>
      <c r="F46" s="105"/>
      <c r="G46" s="39"/>
      <c r="H46" s="5"/>
    </row>
    <row r="47" spans="1:8" x14ac:dyDescent="0.2">
      <c r="A47" s="5"/>
      <c r="B47" s="21" t="s">
        <v>35</v>
      </c>
      <c r="C47" s="101">
        <v>640</v>
      </c>
      <c r="D47" s="19"/>
      <c r="E47" s="236">
        <v>35000</v>
      </c>
      <c r="F47" s="104"/>
      <c r="G47" s="20"/>
      <c r="H47" s="5"/>
    </row>
    <row r="48" spans="1:8" x14ac:dyDescent="0.2">
      <c r="A48" s="5"/>
      <c r="B48" s="21" t="s">
        <v>36</v>
      </c>
      <c r="C48" s="101" t="s">
        <v>42</v>
      </c>
      <c r="D48" s="19"/>
      <c r="E48" s="236">
        <v>60000</v>
      </c>
      <c r="F48" s="104"/>
      <c r="G48" s="20"/>
      <c r="H48" s="5"/>
    </row>
    <row r="49" spans="1:8" x14ac:dyDescent="0.2">
      <c r="A49" s="5"/>
      <c r="B49" s="21" t="s">
        <v>37</v>
      </c>
      <c r="C49" s="101">
        <v>516</v>
      </c>
      <c r="D49" s="19" t="s">
        <v>44</v>
      </c>
      <c r="E49" s="268">
        <v>3500</v>
      </c>
      <c r="F49" s="104"/>
      <c r="G49" s="20"/>
      <c r="H49" s="5"/>
    </row>
    <row r="50" spans="1:8" x14ac:dyDescent="0.2">
      <c r="A50" s="5"/>
      <c r="B50" s="21" t="s">
        <v>38</v>
      </c>
      <c r="C50" s="101">
        <v>516</v>
      </c>
      <c r="D50" s="19" t="s">
        <v>45</v>
      </c>
      <c r="E50" s="236">
        <v>2000</v>
      </c>
      <c r="F50" s="104"/>
      <c r="G50" s="20"/>
      <c r="H50" s="5"/>
    </row>
    <row r="51" spans="1:8" x14ac:dyDescent="0.2">
      <c r="A51" s="5"/>
      <c r="B51" s="21" t="s">
        <v>39</v>
      </c>
      <c r="C51" s="101">
        <v>516</v>
      </c>
      <c r="D51" s="19" t="s">
        <v>46</v>
      </c>
      <c r="E51" s="236">
        <v>4000</v>
      </c>
      <c r="F51" s="104"/>
      <c r="G51" s="20"/>
      <c r="H51" s="5"/>
    </row>
    <row r="52" spans="1:8" x14ac:dyDescent="0.2">
      <c r="A52" s="5"/>
      <c r="B52" s="21"/>
      <c r="C52" s="101"/>
      <c r="D52" s="19"/>
      <c r="E52" s="236"/>
      <c r="F52" s="104"/>
      <c r="G52" s="20"/>
      <c r="H52" s="5"/>
    </row>
    <row r="53" spans="1:8" ht="16.5" customHeight="1" thickBot="1" x14ac:dyDescent="0.25">
      <c r="A53" s="5"/>
      <c r="B53" s="117"/>
      <c r="C53" s="115"/>
      <c r="D53" s="320" t="s">
        <v>154</v>
      </c>
      <c r="E53" s="321"/>
      <c r="F53" s="106">
        <f>SUM(E44:E52)</f>
        <v>175250</v>
      </c>
      <c r="G53" s="40"/>
      <c r="H53" s="5"/>
    </row>
    <row r="54" spans="1:8" ht="16.5" customHeight="1" thickBot="1" x14ac:dyDescent="0.25">
      <c r="A54" s="5"/>
      <c r="B54" s="250"/>
      <c r="C54" s="251"/>
      <c r="D54" s="252"/>
      <c r="E54" s="252"/>
      <c r="F54" s="253"/>
      <c r="G54" s="254"/>
      <c r="H54" s="5"/>
    </row>
    <row r="55" spans="1:8" ht="30.75" thickBot="1" x14ac:dyDescent="0.25">
      <c r="A55" s="5"/>
      <c r="B55" s="96" t="s">
        <v>187</v>
      </c>
      <c r="C55" s="13" t="s">
        <v>0</v>
      </c>
      <c r="D55" s="45" t="s">
        <v>5</v>
      </c>
      <c r="E55" s="15" t="s">
        <v>2</v>
      </c>
      <c r="F55" s="30" t="s">
        <v>2</v>
      </c>
      <c r="G55" s="17"/>
      <c r="H55" s="5"/>
    </row>
    <row r="56" spans="1:8" x14ac:dyDescent="0.2">
      <c r="A56" s="5"/>
      <c r="B56" s="38" t="s">
        <v>188</v>
      </c>
      <c r="C56" s="102">
        <v>200</v>
      </c>
      <c r="D56" s="37"/>
      <c r="E56" s="235">
        <v>27569</v>
      </c>
      <c r="F56" s="103"/>
      <c r="G56" s="36"/>
      <c r="H56" s="5"/>
    </row>
    <row r="57" spans="1:8" x14ac:dyDescent="0.2">
      <c r="A57" s="5"/>
      <c r="B57" s="38" t="s">
        <v>226</v>
      </c>
      <c r="C57" s="102"/>
      <c r="D57" s="37" t="s">
        <v>67</v>
      </c>
      <c r="E57" s="235"/>
      <c r="F57" s="103"/>
      <c r="G57" s="36"/>
      <c r="H57" s="5"/>
    </row>
    <row r="58" spans="1:8" x14ac:dyDescent="0.2">
      <c r="A58" s="5"/>
      <c r="B58" s="38" t="s">
        <v>190</v>
      </c>
      <c r="C58" s="102"/>
      <c r="D58" s="37" t="s">
        <v>67</v>
      </c>
      <c r="E58" s="258"/>
      <c r="F58" s="103"/>
      <c r="G58" s="36"/>
      <c r="H58" s="5"/>
    </row>
    <row r="59" spans="1:8" x14ac:dyDescent="0.2">
      <c r="A59" s="5"/>
      <c r="B59" s="38"/>
      <c r="C59" s="102"/>
      <c r="D59" s="37"/>
      <c r="E59" s="235"/>
      <c r="F59" s="103"/>
      <c r="G59" s="36"/>
      <c r="H59" s="5"/>
    </row>
    <row r="60" spans="1:8" ht="15.75" thickBot="1" x14ac:dyDescent="0.25">
      <c r="A60" s="5"/>
      <c r="B60" s="116"/>
      <c r="C60" s="115"/>
      <c r="D60" s="320" t="s">
        <v>187</v>
      </c>
      <c r="E60" s="321"/>
      <c r="F60" s="244">
        <f>SUM(E56:E59)</f>
        <v>27569</v>
      </c>
      <c r="G60" s="245"/>
      <c r="H60" s="5"/>
    </row>
    <row r="61" spans="1:8" ht="15.75" thickBot="1" x14ac:dyDescent="0.25">
      <c r="A61" s="5"/>
      <c r="B61" s="10"/>
      <c r="C61" s="41"/>
      <c r="D61" s="10"/>
      <c r="E61" s="165"/>
      <c r="F61" s="27"/>
      <c r="G61" s="28"/>
      <c r="H61" s="5"/>
    </row>
    <row r="62" spans="1:8" ht="15.75" thickBot="1" x14ac:dyDescent="0.25">
      <c r="A62" s="5"/>
      <c r="B62" s="42"/>
      <c r="C62" s="42"/>
      <c r="D62" s="326" t="s">
        <v>195</v>
      </c>
      <c r="E62" s="327"/>
      <c r="F62" s="112">
        <f>F12+F20+F28+F35+F41+F53+F60</f>
        <v>7898941</v>
      </c>
      <c r="G62" s="43"/>
      <c r="H62" s="5"/>
    </row>
    <row r="63" spans="1:8" x14ac:dyDescent="0.2">
      <c r="A63" s="5"/>
      <c r="B63" s="6"/>
      <c r="C63" s="11"/>
      <c r="D63" s="10"/>
      <c r="E63" s="163"/>
      <c r="F63" s="8"/>
      <c r="G63" s="9"/>
      <c r="H63" s="5"/>
    </row>
  </sheetData>
  <mergeCells count="12">
    <mergeCell ref="D60:E60"/>
    <mergeCell ref="B2:G2"/>
    <mergeCell ref="D12:E12"/>
    <mergeCell ref="C4:D4"/>
    <mergeCell ref="D62:E62"/>
    <mergeCell ref="F3:G6"/>
    <mergeCell ref="C3:D3"/>
    <mergeCell ref="D28:E28"/>
    <mergeCell ref="D35:E35"/>
    <mergeCell ref="D41:E41"/>
    <mergeCell ref="D53:E53"/>
    <mergeCell ref="D20:E20"/>
  </mergeCells>
  <dataValidations count="3">
    <dataValidation type="whole" allowBlank="1" showInputMessage="1" showErrorMessage="1" error="Please enter figure as a positive number to the nearest whole pound" sqref="E38:E40 E44:E52 E56:E59 E15:E19 E31:E34">
      <formula1>0</formula1>
      <formula2>1000000000</formula2>
    </dataValidation>
    <dataValidation type="whole" allowBlank="1" showInputMessage="1" showErrorMessage="1" error="Please enter figure as a positive number to the nearest whole pound" sqref="E23:E27">
      <formula1>-1000000</formula1>
      <formula2>1000000000</formula2>
    </dataValidation>
    <dataValidation type="whole" allowBlank="1" showInputMessage="1" showErrorMessage="1" error="Please enter figure as a positive number to the nearest whole pound" sqref="E8:E11">
      <formula1>-10000000</formula1>
      <formula2>1000000000</formula2>
    </dataValidation>
  </dataValidations>
  <pageMargins left="0.7" right="0.7" top="0.75" bottom="0.75" header="0.3" footer="0.3"/>
  <pageSetup paperSize="9" scale="5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topLeftCell="A142" workbookViewId="0">
      <selection activeCell="E164" sqref="E164"/>
    </sheetView>
  </sheetViews>
  <sheetFormatPr defaultRowHeight="15" x14ac:dyDescent="0.2"/>
  <cols>
    <col min="1" max="1" width="1.77734375" style="1" customWidth="1"/>
    <col min="2" max="2" width="12.109375" style="1" customWidth="1"/>
    <col min="3" max="3" width="8.5546875" style="1" customWidth="1"/>
    <col min="4" max="4" width="30.88671875" style="1" customWidth="1"/>
    <col min="5" max="5" width="45.77734375" style="1" customWidth="1"/>
    <col min="6" max="6" width="11.77734375" style="162" customWidth="1"/>
    <col min="7" max="7" width="11.77734375" style="1" customWidth="1"/>
    <col min="8" max="8" width="8.77734375" style="1" customWidth="1"/>
    <col min="9" max="9" width="1.77734375" style="1" customWidth="1"/>
    <col min="10" max="16384" width="8.88671875" style="1"/>
  </cols>
  <sheetData>
    <row r="1" spans="1:9" ht="15.75" thickBot="1" x14ac:dyDescent="0.25">
      <c r="A1" s="5"/>
      <c r="B1" s="76"/>
      <c r="C1" s="76"/>
      <c r="D1" s="76"/>
      <c r="E1" s="76"/>
      <c r="F1" s="84"/>
      <c r="G1" s="78"/>
      <c r="H1" s="79"/>
      <c r="I1" s="80"/>
    </row>
    <row r="2" spans="1:9" ht="20.25" customHeight="1" thickBot="1" x14ac:dyDescent="0.25">
      <c r="A2" s="5"/>
      <c r="B2" s="336" t="s">
        <v>11</v>
      </c>
      <c r="C2" s="337"/>
      <c r="D2" s="337"/>
      <c r="E2" s="337"/>
      <c r="F2" s="337"/>
      <c r="G2" s="337"/>
      <c r="H2" s="338"/>
      <c r="I2" s="81"/>
    </row>
    <row r="3" spans="1:9" ht="36" customHeight="1" thickBot="1" x14ac:dyDescent="0.25">
      <c r="A3" s="5"/>
      <c r="B3" s="83"/>
      <c r="C3" s="364" t="s">
        <v>48</v>
      </c>
      <c r="D3" s="364"/>
      <c r="E3" s="364"/>
      <c r="F3" s="364"/>
      <c r="G3" s="78"/>
      <c r="H3" s="79"/>
      <c r="I3" s="80"/>
    </row>
    <row r="4" spans="1:9" ht="18.75" customHeight="1" thickBot="1" x14ac:dyDescent="0.3">
      <c r="A4" s="5"/>
      <c r="B4" s="85"/>
      <c r="C4" s="380" t="s">
        <v>241</v>
      </c>
      <c r="D4" s="380"/>
      <c r="E4" s="339" t="s">
        <v>13</v>
      </c>
      <c r="F4" s="340"/>
      <c r="G4" s="343">
        <f>INCOME!F62</f>
        <v>7898941</v>
      </c>
      <c r="H4" s="344"/>
      <c r="I4" s="82"/>
    </row>
    <row r="5" spans="1:9" ht="18.75" customHeight="1" thickBot="1" x14ac:dyDescent="0.3">
      <c r="A5" s="5"/>
      <c r="B5" s="85"/>
      <c r="C5" s="86"/>
      <c r="D5" s="86"/>
      <c r="E5" s="339" t="s">
        <v>149</v>
      </c>
      <c r="F5" s="340"/>
      <c r="G5" s="343">
        <f>G4-G171</f>
        <v>0</v>
      </c>
      <c r="H5" s="344"/>
      <c r="I5" s="82"/>
    </row>
    <row r="6" spans="1:9" ht="15.75" thickBot="1" x14ac:dyDescent="0.25">
      <c r="A6" s="5"/>
      <c r="B6" s="76"/>
      <c r="C6" s="76"/>
      <c r="D6" s="76"/>
      <c r="E6" s="76"/>
      <c r="F6" s="77"/>
      <c r="G6" s="78"/>
      <c r="H6" s="79"/>
      <c r="I6" s="82"/>
    </row>
    <row r="7" spans="1:9" ht="30.75" thickBot="1" x14ac:dyDescent="0.25">
      <c r="A7" s="5"/>
      <c r="B7" s="130"/>
      <c r="C7" s="13" t="s">
        <v>0</v>
      </c>
      <c r="D7" s="72" t="s">
        <v>70</v>
      </c>
      <c r="E7" s="72" t="s">
        <v>1</v>
      </c>
      <c r="F7" s="46" t="s">
        <v>2</v>
      </c>
      <c r="G7" s="46" t="s">
        <v>2</v>
      </c>
      <c r="H7" s="131" t="s">
        <v>3</v>
      </c>
      <c r="I7" s="76"/>
    </row>
    <row r="8" spans="1:9" ht="20.25" customHeight="1" thickBot="1" x14ac:dyDescent="0.25">
      <c r="A8" s="5"/>
      <c r="B8" s="345" t="s">
        <v>52</v>
      </c>
      <c r="C8" s="346"/>
      <c r="D8" s="346"/>
      <c r="E8" s="346"/>
      <c r="F8" s="346"/>
      <c r="G8" s="346"/>
      <c r="H8" s="347"/>
      <c r="I8" s="76"/>
    </row>
    <row r="9" spans="1:9" ht="15.75" customHeight="1" x14ac:dyDescent="0.2">
      <c r="A9" s="5"/>
      <c r="B9" s="122"/>
      <c r="C9" s="47">
        <v>112</v>
      </c>
      <c r="D9" s="48" t="s">
        <v>15</v>
      </c>
      <c r="E9" s="48"/>
      <c r="F9" s="272">
        <v>921868</v>
      </c>
      <c r="G9" s="144"/>
      <c r="H9" s="49"/>
      <c r="I9" s="76"/>
    </row>
    <row r="10" spans="1:9" ht="15.75" customHeight="1" x14ac:dyDescent="0.2">
      <c r="A10" s="5"/>
      <c r="B10" s="123"/>
      <c r="C10" s="50">
        <v>108</v>
      </c>
      <c r="D10" s="51" t="s">
        <v>14</v>
      </c>
      <c r="E10" s="51"/>
      <c r="F10" s="229">
        <v>3697796</v>
      </c>
      <c r="G10" s="145"/>
      <c r="H10" s="52"/>
      <c r="I10" s="76"/>
    </row>
    <row r="11" spans="1:9" ht="15.75" customHeight="1" x14ac:dyDescent="0.2">
      <c r="A11" s="5"/>
      <c r="B11" s="123"/>
      <c r="C11" s="50">
        <v>113</v>
      </c>
      <c r="D11" s="51" t="s">
        <v>16</v>
      </c>
      <c r="E11" s="51"/>
      <c r="F11" s="229">
        <v>72165</v>
      </c>
      <c r="G11" s="145"/>
      <c r="H11" s="52"/>
      <c r="I11" s="76"/>
    </row>
    <row r="12" spans="1:9" ht="15.75" customHeight="1" x14ac:dyDescent="0.2">
      <c r="A12" s="5"/>
      <c r="B12" s="123"/>
      <c r="C12" s="50"/>
      <c r="D12" s="51"/>
      <c r="E12" s="51"/>
      <c r="F12" s="229"/>
      <c r="G12" s="145"/>
      <c r="H12" s="52"/>
      <c r="I12" s="76"/>
    </row>
    <row r="13" spans="1:9" ht="15.75" customHeight="1" x14ac:dyDescent="0.2">
      <c r="A13" s="5"/>
      <c r="B13" s="124"/>
      <c r="C13" s="54"/>
      <c r="D13" s="166" t="s">
        <v>82</v>
      </c>
      <c r="E13" s="167" t="s">
        <v>83</v>
      </c>
      <c r="F13" s="231">
        <v>-139315</v>
      </c>
      <c r="G13" s="147"/>
      <c r="H13" s="52"/>
      <c r="I13" s="76"/>
    </row>
    <row r="14" spans="1:9" ht="15.75" customHeight="1" thickBot="1" x14ac:dyDescent="0.25">
      <c r="A14" s="5"/>
      <c r="B14" s="125"/>
      <c r="C14" s="120"/>
      <c r="D14" s="121"/>
      <c r="E14" s="334" t="s">
        <v>156</v>
      </c>
      <c r="F14" s="335"/>
      <c r="G14" s="148">
        <f>SUM(F9:F13)</f>
        <v>4552514</v>
      </c>
      <c r="H14" s="62"/>
      <c r="I14" s="76"/>
    </row>
    <row r="15" spans="1:9" ht="20.25" customHeight="1" thickBot="1" x14ac:dyDescent="0.25">
      <c r="A15" s="5"/>
      <c r="B15" s="348" t="s">
        <v>51</v>
      </c>
      <c r="C15" s="349"/>
      <c r="D15" s="349"/>
      <c r="E15" s="349"/>
      <c r="F15" s="349"/>
      <c r="G15" s="349"/>
      <c r="H15" s="350"/>
      <c r="I15" s="76"/>
    </row>
    <row r="16" spans="1:9" ht="15.75" customHeight="1" x14ac:dyDescent="0.2">
      <c r="A16" s="5"/>
      <c r="B16" s="132"/>
      <c r="C16" s="47">
        <v>105</v>
      </c>
      <c r="D16" s="48" t="s">
        <v>219</v>
      </c>
      <c r="E16" s="48"/>
      <c r="F16" s="271">
        <v>169544</v>
      </c>
      <c r="G16" s="144"/>
      <c r="H16" s="49"/>
      <c r="I16" s="76"/>
    </row>
    <row r="17" spans="1:9" ht="15.75" customHeight="1" x14ac:dyDescent="0.2">
      <c r="A17" s="5"/>
      <c r="B17" s="123"/>
      <c r="C17" s="50">
        <v>101</v>
      </c>
      <c r="D17" s="51" t="s">
        <v>62</v>
      </c>
      <c r="E17" s="51"/>
      <c r="F17" s="266">
        <v>622711</v>
      </c>
      <c r="G17" s="145"/>
      <c r="H17" s="293">
        <v>1</v>
      </c>
      <c r="I17" s="76"/>
    </row>
    <row r="18" spans="1:9" ht="15.75" customHeight="1" x14ac:dyDescent="0.2">
      <c r="A18" s="5"/>
      <c r="B18" s="123"/>
      <c r="C18" s="50">
        <v>106</v>
      </c>
      <c r="D18" s="51" t="s">
        <v>61</v>
      </c>
      <c r="E18" s="51"/>
      <c r="F18" s="266">
        <v>4100</v>
      </c>
      <c r="G18" s="145"/>
      <c r="H18" s="52"/>
      <c r="I18" s="76"/>
    </row>
    <row r="19" spans="1:9" ht="15.75" customHeight="1" x14ac:dyDescent="0.2">
      <c r="A19" s="5"/>
      <c r="B19" s="124"/>
      <c r="C19" s="54">
        <v>114</v>
      </c>
      <c r="D19" s="53" t="s">
        <v>60</v>
      </c>
      <c r="E19" s="53"/>
      <c r="F19" s="230">
        <v>22421</v>
      </c>
      <c r="G19" s="149"/>
      <c r="H19" s="52"/>
      <c r="I19" s="76"/>
    </row>
    <row r="20" spans="1:9" ht="15.75" customHeight="1" x14ac:dyDescent="0.2">
      <c r="A20" s="5"/>
      <c r="B20" s="124"/>
      <c r="C20" s="54">
        <v>115</v>
      </c>
      <c r="D20" s="53" t="s">
        <v>53</v>
      </c>
      <c r="E20" s="53"/>
      <c r="F20" s="230">
        <v>403541</v>
      </c>
      <c r="G20" s="149"/>
      <c r="H20" s="52"/>
      <c r="I20" s="76"/>
    </row>
    <row r="21" spans="1:9" ht="15.75" customHeight="1" x14ac:dyDescent="0.2">
      <c r="A21" s="5"/>
      <c r="B21" s="124"/>
      <c r="C21" s="54">
        <v>116</v>
      </c>
      <c r="D21" s="53" t="s">
        <v>54</v>
      </c>
      <c r="E21" s="53"/>
      <c r="F21" s="230">
        <v>114200</v>
      </c>
      <c r="G21" s="149"/>
      <c r="H21" s="52"/>
      <c r="I21" s="76"/>
    </row>
    <row r="22" spans="1:9" ht="15.75" customHeight="1" x14ac:dyDescent="0.2">
      <c r="A22" s="5"/>
      <c r="B22" s="124"/>
      <c r="C22" s="54">
        <v>117</v>
      </c>
      <c r="D22" s="59" t="s">
        <v>55</v>
      </c>
      <c r="E22" s="53"/>
      <c r="F22" s="230">
        <v>150578</v>
      </c>
      <c r="G22" s="149"/>
      <c r="H22" s="52"/>
      <c r="I22" s="76"/>
    </row>
    <row r="23" spans="1:9" ht="15.75" customHeight="1" x14ac:dyDescent="0.2">
      <c r="A23" s="5"/>
      <c r="B23" s="124"/>
      <c r="C23" s="54">
        <v>118</v>
      </c>
      <c r="D23" s="59" t="s">
        <v>56</v>
      </c>
      <c r="E23" s="53"/>
      <c r="F23" s="230">
        <v>80727</v>
      </c>
      <c r="G23" s="149"/>
      <c r="H23" s="52"/>
      <c r="I23" s="76"/>
    </row>
    <row r="24" spans="1:9" ht="15.75" customHeight="1" x14ac:dyDescent="0.2">
      <c r="A24" s="5"/>
      <c r="B24" s="124"/>
      <c r="C24" s="54">
        <v>120</v>
      </c>
      <c r="D24" s="59" t="s">
        <v>57</v>
      </c>
      <c r="E24" s="53"/>
      <c r="F24" s="230">
        <v>76496</v>
      </c>
      <c r="G24" s="149"/>
      <c r="H24" s="52"/>
      <c r="I24" s="76"/>
    </row>
    <row r="25" spans="1:9" ht="15.75" customHeight="1" x14ac:dyDescent="0.2">
      <c r="A25" s="5"/>
      <c r="B25" s="124"/>
      <c r="C25" s="54">
        <v>121</v>
      </c>
      <c r="D25" s="59" t="s">
        <v>58</v>
      </c>
      <c r="E25" s="53"/>
      <c r="F25" s="230">
        <v>35190</v>
      </c>
      <c r="G25" s="149"/>
      <c r="H25" s="52"/>
      <c r="I25" s="76"/>
    </row>
    <row r="26" spans="1:9" ht="15.75" customHeight="1" x14ac:dyDescent="0.2">
      <c r="A26" s="5"/>
      <c r="B26" s="124"/>
      <c r="C26" s="54">
        <v>122</v>
      </c>
      <c r="D26" s="59" t="s">
        <v>59</v>
      </c>
      <c r="E26" s="53"/>
      <c r="F26" s="230">
        <v>45452</v>
      </c>
      <c r="G26" s="149"/>
      <c r="H26" s="52"/>
      <c r="I26" s="76"/>
    </row>
    <row r="27" spans="1:9" ht="15.75" customHeight="1" x14ac:dyDescent="0.2">
      <c r="A27" s="5"/>
      <c r="B27" s="124"/>
      <c r="C27" s="54"/>
      <c r="D27" s="53"/>
      <c r="E27" s="53"/>
      <c r="F27" s="230"/>
      <c r="G27" s="149"/>
      <c r="H27" s="52"/>
      <c r="I27" s="76"/>
    </row>
    <row r="28" spans="1:9" ht="15.75" customHeight="1" x14ac:dyDescent="0.2">
      <c r="A28" s="5"/>
      <c r="B28" s="124"/>
      <c r="C28" s="54"/>
      <c r="D28" s="53"/>
      <c r="E28" s="53"/>
      <c r="F28" s="230"/>
      <c r="G28" s="149"/>
      <c r="H28" s="52"/>
      <c r="I28" s="76"/>
    </row>
    <row r="29" spans="1:9" ht="15.75" customHeight="1" x14ac:dyDescent="0.2">
      <c r="A29" s="5"/>
      <c r="B29" s="124"/>
      <c r="C29" s="54"/>
      <c r="D29" s="53"/>
      <c r="E29" s="53"/>
      <c r="F29" s="230"/>
      <c r="G29" s="149"/>
      <c r="H29" s="52"/>
      <c r="I29" s="76"/>
    </row>
    <row r="30" spans="1:9" ht="15.75" customHeight="1" thickBot="1" x14ac:dyDescent="0.25">
      <c r="A30" s="5"/>
      <c r="B30" s="133"/>
      <c r="C30" s="134"/>
      <c r="D30" s="128"/>
      <c r="E30" s="334" t="s">
        <v>157</v>
      </c>
      <c r="F30" s="335"/>
      <c r="G30" s="148">
        <f>SUM(F16:F29)</f>
        <v>1724960</v>
      </c>
      <c r="H30" s="62"/>
      <c r="I30" s="76"/>
    </row>
    <row r="31" spans="1:9" ht="20.25" customHeight="1" thickBot="1" x14ac:dyDescent="0.25">
      <c r="A31" s="5"/>
      <c r="B31" s="351" t="s">
        <v>50</v>
      </c>
      <c r="C31" s="352"/>
      <c r="D31" s="352"/>
      <c r="E31" s="352"/>
      <c r="F31" s="352"/>
      <c r="G31" s="352"/>
      <c r="H31" s="353"/>
      <c r="I31" s="76"/>
    </row>
    <row r="32" spans="1:9" ht="15.75" customHeight="1" x14ac:dyDescent="0.2">
      <c r="A32" s="5"/>
      <c r="B32" s="132"/>
      <c r="C32" s="170">
        <v>332</v>
      </c>
      <c r="D32" s="48" t="s">
        <v>142</v>
      </c>
      <c r="E32" s="48"/>
      <c r="F32" s="271">
        <v>12000</v>
      </c>
      <c r="G32" s="144"/>
      <c r="H32" s="49"/>
      <c r="I32" s="76"/>
    </row>
    <row r="33" spans="1:9" ht="15.75" customHeight="1" x14ac:dyDescent="0.2">
      <c r="A33" s="5"/>
      <c r="B33" s="135"/>
      <c r="C33" s="57">
        <v>151</v>
      </c>
      <c r="D33" s="51" t="s">
        <v>143</v>
      </c>
      <c r="E33" s="68"/>
      <c r="F33" s="229">
        <v>5000</v>
      </c>
      <c r="G33" s="145"/>
      <c r="H33" s="52"/>
      <c r="I33" s="76"/>
    </row>
    <row r="34" spans="1:9" ht="15.75" customHeight="1" x14ac:dyDescent="0.2">
      <c r="A34" s="5"/>
      <c r="B34" s="135"/>
      <c r="C34" s="57">
        <v>526</v>
      </c>
      <c r="D34" s="51" t="s">
        <v>144</v>
      </c>
      <c r="E34" s="67"/>
      <c r="F34" s="229">
        <v>12500</v>
      </c>
      <c r="G34" s="145"/>
      <c r="H34" s="52"/>
      <c r="I34" s="76"/>
    </row>
    <row r="35" spans="1:9" ht="15.75" customHeight="1" x14ac:dyDescent="0.2">
      <c r="A35" s="5"/>
      <c r="B35" s="135"/>
      <c r="C35" s="57">
        <v>565</v>
      </c>
      <c r="D35" s="51" t="s">
        <v>145</v>
      </c>
      <c r="E35" s="67"/>
      <c r="F35" s="229">
        <v>13000</v>
      </c>
      <c r="G35" s="145"/>
      <c r="H35" s="52"/>
      <c r="I35" s="76"/>
    </row>
    <row r="36" spans="1:9" ht="15.75" customHeight="1" x14ac:dyDescent="0.2">
      <c r="A36" s="5"/>
      <c r="B36" s="135"/>
      <c r="C36" s="189">
        <v>150</v>
      </c>
      <c r="D36" s="190" t="s">
        <v>49</v>
      </c>
      <c r="E36" s="191"/>
      <c r="F36" s="286">
        <v>30000</v>
      </c>
      <c r="G36" s="145"/>
      <c r="H36" s="52"/>
      <c r="I36" s="76"/>
    </row>
    <row r="37" spans="1:9" ht="15.75" customHeight="1" x14ac:dyDescent="0.2">
      <c r="A37" s="5"/>
      <c r="B37" s="135"/>
      <c r="C37" s="69"/>
      <c r="D37" s="56"/>
      <c r="E37" s="56"/>
      <c r="F37" s="232"/>
      <c r="G37" s="145"/>
      <c r="H37" s="52"/>
      <c r="I37" s="76"/>
    </row>
    <row r="38" spans="1:9" ht="15.75" customHeight="1" thickBot="1" x14ac:dyDescent="0.25">
      <c r="A38" s="5"/>
      <c r="B38" s="136"/>
      <c r="C38" s="137"/>
      <c r="D38" s="128"/>
      <c r="E38" s="334" t="s">
        <v>50</v>
      </c>
      <c r="F38" s="335"/>
      <c r="G38" s="150">
        <f>SUM(F32:F37)</f>
        <v>72500</v>
      </c>
      <c r="H38" s="62"/>
      <c r="I38" s="76"/>
    </row>
    <row r="39" spans="1:9" ht="20.25" customHeight="1" thickBot="1" x14ac:dyDescent="0.3">
      <c r="A39" s="5"/>
      <c r="B39" s="354" t="s">
        <v>63</v>
      </c>
      <c r="C39" s="355"/>
      <c r="D39" s="355"/>
      <c r="E39" s="355"/>
      <c r="F39" s="355"/>
      <c r="G39" s="355"/>
      <c r="H39" s="356"/>
      <c r="I39" s="76"/>
    </row>
    <row r="40" spans="1:9" ht="15.75" customHeight="1" x14ac:dyDescent="0.2">
      <c r="A40" s="5"/>
      <c r="B40" s="132"/>
      <c r="C40" s="63">
        <v>605</v>
      </c>
      <c r="D40" s="48" t="s">
        <v>71</v>
      </c>
      <c r="E40" s="48"/>
      <c r="F40" s="271">
        <v>55000</v>
      </c>
      <c r="G40" s="144"/>
      <c r="H40" s="49"/>
      <c r="I40" s="76"/>
    </row>
    <row r="41" spans="1:9" ht="15.75" customHeight="1" x14ac:dyDescent="0.2">
      <c r="A41" s="5"/>
      <c r="B41" s="138"/>
      <c r="C41" s="61" t="s">
        <v>76</v>
      </c>
      <c r="D41" s="53" t="s">
        <v>72</v>
      </c>
      <c r="E41" s="51"/>
      <c r="F41" s="266">
        <v>5000</v>
      </c>
      <c r="G41" s="145"/>
      <c r="H41" s="52"/>
      <c r="I41" s="76"/>
    </row>
    <row r="42" spans="1:9" ht="15.75" customHeight="1" x14ac:dyDescent="0.2">
      <c r="A42" s="5"/>
      <c r="B42" s="138"/>
      <c r="C42" s="60" t="s">
        <v>77</v>
      </c>
      <c r="D42" s="53" t="s">
        <v>73</v>
      </c>
      <c r="E42" s="67" t="s">
        <v>196</v>
      </c>
      <c r="F42" s="229">
        <v>0</v>
      </c>
      <c r="G42" s="145"/>
      <c r="H42" s="52"/>
      <c r="I42" s="76"/>
    </row>
    <row r="43" spans="1:9" ht="15.75" customHeight="1" x14ac:dyDescent="0.2">
      <c r="A43" s="5"/>
      <c r="B43" s="139"/>
      <c r="C43" s="69" t="s">
        <v>75</v>
      </c>
      <c r="D43" s="56" t="s">
        <v>74</v>
      </c>
      <c r="E43" s="53"/>
      <c r="F43" s="230">
        <v>2000</v>
      </c>
      <c r="G43" s="149"/>
      <c r="H43" s="52"/>
      <c r="I43" s="76"/>
    </row>
    <row r="44" spans="1:9" ht="15.75" customHeight="1" x14ac:dyDescent="0.2">
      <c r="A44" s="5"/>
      <c r="B44" s="139"/>
      <c r="C44" s="69">
        <v>606</v>
      </c>
      <c r="D44" s="56" t="s">
        <v>78</v>
      </c>
      <c r="E44" s="284" t="s">
        <v>211</v>
      </c>
      <c r="F44" s="230">
        <v>15500</v>
      </c>
      <c r="G44" s="149"/>
      <c r="H44" s="52"/>
      <c r="I44" s="76"/>
    </row>
    <row r="45" spans="1:9" ht="15.75" customHeight="1" x14ac:dyDescent="0.2">
      <c r="A45" s="5"/>
      <c r="B45" s="139"/>
      <c r="C45" s="69">
        <v>611</v>
      </c>
      <c r="D45" s="56" t="s">
        <v>79</v>
      </c>
      <c r="E45" s="53"/>
      <c r="F45" s="230">
        <v>9000</v>
      </c>
      <c r="G45" s="149"/>
      <c r="H45" s="52"/>
      <c r="I45" s="76"/>
    </row>
    <row r="46" spans="1:9" ht="15.75" customHeight="1" x14ac:dyDescent="0.2">
      <c r="A46" s="5"/>
      <c r="B46" s="138"/>
      <c r="C46" s="61"/>
      <c r="D46" s="53"/>
      <c r="E46" s="53"/>
      <c r="F46" s="233"/>
      <c r="G46" s="149"/>
      <c r="H46" s="52"/>
      <c r="I46" s="76"/>
    </row>
    <row r="47" spans="1:9" ht="15.75" customHeight="1" thickBot="1" x14ac:dyDescent="0.25">
      <c r="A47" s="5"/>
      <c r="B47" s="140"/>
      <c r="C47" s="127"/>
      <c r="D47" s="128"/>
      <c r="E47" s="334" t="s">
        <v>63</v>
      </c>
      <c r="F47" s="335"/>
      <c r="G47" s="151">
        <f>SUM(F40:F46)</f>
        <v>86500</v>
      </c>
      <c r="H47" s="62"/>
      <c r="I47" s="76"/>
    </row>
    <row r="48" spans="1:9" ht="18.75" thickBot="1" x14ac:dyDescent="0.25">
      <c r="A48" s="5"/>
      <c r="B48" s="341" t="s">
        <v>64</v>
      </c>
      <c r="C48" s="341"/>
      <c r="D48" s="341"/>
      <c r="E48" s="341"/>
      <c r="F48" s="341"/>
      <c r="G48" s="341"/>
      <c r="H48" s="342"/>
      <c r="I48" s="87"/>
    </row>
    <row r="49" spans="1:9" ht="15.75" customHeight="1" x14ac:dyDescent="0.2">
      <c r="A49" s="5"/>
      <c r="B49" s="132"/>
      <c r="C49" s="47">
        <v>602</v>
      </c>
      <c r="D49" s="48" t="s">
        <v>18</v>
      </c>
      <c r="E49" s="64"/>
      <c r="F49" s="272">
        <v>180000</v>
      </c>
      <c r="G49" s="144"/>
      <c r="H49" s="49"/>
      <c r="I49" s="76"/>
    </row>
    <row r="50" spans="1:9" ht="15.75" customHeight="1" x14ac:dyDescent="0.2">
      <c r="A50" s="5"/>
      <c r="B50" s="138"/>
      <c r="C50" s="61">
        <v>613</v>
      </c>
      <c r="D50" s="53" t="s">
        <v>80</v>
      </c>
      <c r="E50" s="67" t="s">
        <v>81</v>
      </c>
      <c r="F50" s="229">
        <v>155000</v>
      </c>
      <c r="G50" s="145"/>
      <c r="H50" s="52"/>
      <c r="I50" s="76"/>
    </row>
    <row r="51" spans="1:9" ht="15.75" customHeight="1" x14ac:dyDescent="0.2">
      <c r="A51" s="5"/>
      <c r="B51" s="138"/>
      <c r="C51" s="61">
        <v>612</v>
      </c>
      <c r="D51" s="53" t="s">
        <v>19</v>
      </c>
      <c r="E51" s="67"/>
      <c r="F51" s="229">
        <v>27500</v>
      </c>
      <c r="G51" s="145"/>
      <c r="H51" s="52"/>
      <c r="I51" s="76"/>
    </row>
    <row r="52" spans="1:9" ht="15.75" customHeight="1" x14ac:dyDescent="0.2">
      <c r="A52" s="5"/>
      <c r="B52" s="135"/>
      <c r="C52" s="65">
        <v>608</v>
      </c>
      <c r="D52" s="51" t="s">
        <v>7</v>
      </c>
      <c r="E52" s="51"/>
      <c r="F52" s="266">
        <v>34048</v>
      </c>
      <c r="G52" s="145"/>
      <c r="H52" s="52"/>
      <c r="I52" s="76"/>
    </row>
    <row r="53" spans="1:9" ht="15.75" customHeight="1" x14ac:dyDescent="0.2">
      <c r="A53" s="5"/>
      <c r="B53" s="135"/>
      <c r="C53" s="65">
        <v>607</v>
      </c>
      <c r="D53" s="51" t="s">
        <v>8</v>
      </c>
      <c r="E53" s="51"/>
      <c r="F53" s="266">
        <v>34000</v>
      </c>
      <c r="G53" s="145"/>
      <c r="H53" s="52"/>
      <c r="I53" s="76"/>
    </row>
    <row r="54" spans="1:9" ht="15.75" customHeight="1" x14ac:dyDescent="0.2">
      <c r="A54" s="5"/>
      <c r="B54" s="138"/>
      <c r="C54" s="61"/>
      <c r="D54" s="53"/>
      <c r="E54" s="53"/>
      <c r="F54" s="230"/>
      <c r="G54" s="149"/>
      <c r="H54" s="52"/>
      <c r="I54" s="76"/>
    </row>
    <row r="55" spans="1:9" ht="15.75" customHeight="1" thickBot="1" x14ac:dyDescent="0.25">
      <c r="A55" s="5"/>
      <c r="B55" s="140"/>
      <c r="C55" s="127"/>
      <c r="D55" s="128" t="s">
        <v>17</v>
      </c>
      <c r="E55" s="334" t="s">
        <v>64</v>
      </c>
      <c r="F55" s="335"/>
      <c r="G55" s="148">
        <f>SUM(F49:F54)</f>
        <v>430548</v>
      </c>
      <c r="H55" s="62"/>
      <c r="I55" s="76"/>
    </row>
    <row r="56" spans="1:9" ht="18.75" thickBot="1" x14ac:dyDescent="0.25">
      <c r="A56" s="5"/>
      <c r="B56" s="357" t="s">
        <v>99</v>
      </c>
      <c r="C56" s="332"/>
      <c r="D56" s="332"/>
      <c r="E56" s="332"/>
      <c r="F56" s="332"/>
      <c r="G56" s="332"/>
      <c r="H56" s="333"/>
      <c r="I56" s="76"/>
    </row>
    <row r="57" spans="1:9" ht="15.75" customHeight="1" x14ac:dyDescent="0.2">
      <c r="A57" s="5"/>
      <c r="B57" s="361" t="s">
        <v>69</v>
      </c>
      <c r="C57" s="362"/>
      <c r="D57" s="363"/>
      <c r="E57" s="228"/>
      <c r="F57" s="229"/>
      <c r="G57" s="145"/>
      <c r="H57" s="52"/>
      <c r="I57" s="76"/>
    </row>
    <row r="58" spans="1:9" ht="15.75" customHeight="1" x14ac:dyDescent="0.2">
      <c r="A58" s="5"/>
      <c r="B58" s="138"/>
      <c r="C58" s="55">
        <v>301</v>
      </c>
      <c r="D58" s="53" t="s">
        <v>84</v>
      </c>
      <c r="E58" s="53"/>
      <c r="F58" s="233">
        <v>3950</v>
      </c>
      <c r="G58" s="146"/>
      <c r="H58" s="52"/>
      <c r="I58" s="76"/>
    </row>
    <row r="59" spans="1:9" ht="15.75" customHeight="1" x14ac:dyDescent="0.2">
      <c r="A59" s="5"/>
      <c r="B59" s="138"/>
      <c r="C59" s="55">
        <v>302</v>
      </c>
      <c r="D59" s="53" t="s">
        <v>85</v>
      </c>
      <c r="E59" s="53"/>
      <c r="F59" s="233">
        <v>2000</v>
      </c>
      <c r="G59" s="146"/>
      <c r="H59" s="52"/>
      <c r="I59" s="76"/>
    </row>
    <row r="60" spans="1:9" ht="15.75" customHeight="1" x14ac:dyDescent="0.2">
      <c r="A60" s="5"/>
      <c r="B60" s="138"/>
      <c r="C60" s="55">
        <v>303</v>
      </c>
      <c r="D60" s="53" t="s">
        <v>86</v>
      </c>
      <c r="E60" s="53"/>
      <c r="F60" s="233">
        <v>1750</v>
      </c>
      <c r="G60" s="146"/>
      <c r="H60" s="52"/>
      <c r="I60" s="76"/>
    </row>
    <row r="61" spans="1:9" ht="15.75" customHeight="1" x14ac:dyDescent="0.2">
      <c r="A61" s="5"/>
      <c r="B61" s="138"/>
      <c r="C61" s="55">
        <v>304</v>
      </c>
      <c r="D61" s="53" t="s">
        <v>87</v>
      </c>
      <c r="E61" s="53"/>
      <c r="F61" s="233">
        <v>3500</v>
      </c>
      <c r="G61" s="146"/>
      <c r="H61" s="52"/>
      <c r="I61" s="76"/>
    </row>
    <row r="62" spans="1:9" ht="15.75" customHeight="1" x14ac:dyDescent="0.2">
      <c r="A62" s="5"/>
      <c r="B62" s="138"/>
      <c r="C62" s="55">
        <v>306</v>
      </c>
      <c r="D62" s="53" t="s">
        <v>88</v>
      </c>
      <c r="E62" s="53"/>
      <c r="F62" s="233">
        <v>9250</v>
      </c>
      <c r="G62" s="146"/>
      <c r="H62" s="52"/>
      <c r="I62" s="76"/>
    </row>
    <row r="63" spans="1:9" ht="15.75" customHeight="1" x14ac:dyDescent="0.2">
      <c r="A63" s="5"/>
      <c r="B63" s="138"/>
      <c r="C63" s="55">
        <v>307</v>
      </c>
      <c r="D63" s="53" t="s">
        <v>89</v>
      </c>
      <c r="E63" s="53"/>
      <c r="F63" s="233">
        <v>2750</v>
      </c>
      <c r="G63" s="146"/>
      <c r="H63" s="52"/>
      <c r="I63" s="76"/>
    </row>
    <row r="64" spans="1:9" ht="15.75" customHeight="1" x14ac:dyDescent="0.2">
      <c r="A64" s="5"/>
      <c r="B64" s="138"/>
      <c r="C64" s="55">
        <v>309</v>
      </c>
      <c r="D64" s="53" t="s">
        <v>217</v>
      </c>
      <c r="E64" s="53"/>
      <c r="F64" s="233">
        <v>3250</v>
      </c>
      <c r="G64" s="146"/>
      <c r="H64" s="52"/>
      <c r="I64" s="76"/>
    </row>
    <row r="65" spans="1:9" ht="15.75" customHeight="1" x14ac:dyDescent="0.2">
      <c r="A65" s="5"/>
      <c r="B65" s="138"/>
      <c r="C65" s="55">
        <v>310</v>
      </c>
      <c r="D65" s="53" t="s">
        <v>218</v>
      </c>
      <c r="E65" s="53"/>
      <c r="F65" s="233">
        <v>3250</v>
      </c>
      <c r="G65" s="146"/>
      <c r="H65" s="52"/>
      <c r="I65" s="76"/>
    </row>
    <row r="66" spans="1:9" ht="15.75" customHeight="1" x14ac:dyDescent="0.2">
      <c r="A66" s="5"/>
      <c r="B66" s="138"/>
      <c r="C66" s="55">
        <v>312</v>
      </c>
      <c r="D66" s="53" t="s">
        <v>90</v>
      </c>
      <c r="E66" s="70"/>
      <c r="F66" s="287">
        <v>4250</v>
      </c>
      <c r="G66" s="146"/>
      <c r="H66" s="52"/>
      <c r="I66" s="76"/>
    </row>
    <row r="67" spans="1:9" ht="15.75" customHeight="1" x14ac:dyDescent="0.2">
      <c r="A67" s="5"/>
      <c r="B67" s="138"/>
      <c r="C67" s="60">
        <v>313</v>
      </c>
      <c r="D67" s="53" t="s">
        <v>91</v>
      </c>
      <c r="E67" s="53"/>
      <c r="F67" s="230">
        <v>13500</v>
      </c>
      <c r="G67" s="146"/>
      <c r="H67" s="52"/>
      <c r="I67" s="76"/>
    </row>
    <row r="68" spans="1:9" ht="15.75" customHeight="1" x14ac:dyDescent="0.2">
      <c r="A68" s="5"/>
      <c r="B68" s="138"/>
      <c r="C68" s="60">
        <v>314</v>
      </c>
      <c r="D68" s="53" t="s">
        <v>92</v>
      </c>
      <c r="E68" s="53"/>
      <c r="F68" s="230">
        <v>1250</v>
      </c>
      <c r="G68" s="146"/>
      <c r="H68" s="52"/>
      <c r="I68" s="76"/>
    </row>
    <row r="69" spans="1:9" ht="15.75" customHeight="1" x14ac:dyDescent="0.2">
      <c r="A69" s="5"/>
      <c r="B69" s="138"/>
      <c r="C69" s="60">
        <v>317</v>
      </c>
      <c r="D69" s="53" t="s">
        <v>212</v>
      </c>
      <c r="E69" s="53"/>
      <c r="F69" s="230">
        <v>1350</v>
      </c>
      <c r="G69" s="146"/>
      <c r="H69" s="52"/>
      <c r="I69" s="76"/>
    </row>
    <row r="70" spans="1:9" ht="15.75" customHeight="1" x14ac:dyDescent="0.2">
      <c r="A70" s="5"/>
      <c r="B70" s="138"/>
      <c r="C70" s="60">
        <v>319</v>
      </c>
      <c r="D70" s="53" t="s">
        <v>93</v>
      </c>
      <c r="E70" s="53"/>
      <c r="F70" s="230">
        <v>10750</v>
      </c>
      <c r="G70" s="146"/>
      <c r="H70" s="52"/>
      <c r="I70" s="76"/>
    </row>
    <row r="71" spans="1:9" ht="15.75" customHeight="1" x14ac:dyDescent="0.2">
      <c r="A71" s="5"/>
      <c r="B71" s="138"/>
      <c r="C71" s="60">
        <v>320</v>
      </c>
      <c r="D71" s="53" t="s">
        <v>94</v>
      </c>
      <c r="E71" s="53"/>
      <c r="F71" s="230">
        <v>7500</v>
      </c>
      <c r="G71" s="146"/>
      <c r="H71" s="52"/>
      <c r="I71" s="76"/>
    </row>
    <row r="72" spans="1:9" ht="15.75" customHeight="1" x14ac:dyDescent="0.2">
      <c r="A72" s="5"/>
      <c r="B72" s="138"/>
      <c r="C72" s="60">
        <v>325</v>
      </c>
      <c r="D72" s="53" t="s">
        <v>95</v>
      </c>
      <c r="E72" s="53"/>
      <c r="F72" s="230">
        <v>1750</v>
      </c>
      <c r="G72" s="146"/>
      <c r="H72" s="52"/>
      <c r="I72" s="76"/>
    </row>
    <row r="73" spans="1:9" ht="15.75" customHeight="1" x14ac:dyDescent="0.2">
      <c r="A73" s="5"/>
      <c r="B73" s="138"/>
      <c r="C73" s="60">
        <v>331</v>
      </c>
      <c r="D73" s="53" t="s">
        <v>98</v>
      </c>
      <c r="E73" s="53"/>
      <c r="F73" s="230">
        <v>500</v>
      </c>
      <c r="G73" s="146"/>
      <c r="H73" s="52"/>
      <c r="I73" s="76"/>
    </row>
    <row r="74" spans="1:9" ht="15.75" customHeight="1" x14ac:dyDescent="0.2">
      <c r="A74" s="5"/>
      <c r="B74" s="138"/>
      <c r="C74" s="60">
        <v>333</v>
      </c>
      <c r="D74" s="53" t="s">
        <v>215</v>
      </c>
      <c r="E74" s="53"/>
      <c r="F74" s="230">
        <v>750</v>
      </c>
      <c r="G74" s="146"/>
      <c r="H74" s="52"/>
      <c r="I74" s="76"/>
    </row>
    <row r="75" spans="1:9" ht="15.75" customHeight="1" x14ac:dyDescent="0.2">
      <c r="A75" s="5"/>
      <c r="B75" s="138"/>
      <c r="C75" s="60">
        <v>335</v>
      </c>
      <c r="D75" s="53" t="s">
        <v>198</v>
      </c>
      <c r="E75" s="53"/>
      <c r="F75" s="230">
        <v>3000</v>
      </c>
      <c r="G75" s="146"/>
      <c r="H75" s="52"/>
      <c r="I75" s="76"/>
    </row>
    <row r="76" spans="1:9" ht="15.75" customHeight="1" x14ac:dyDescent="0.2">
      <c r="A76" s="5"/>
      <c r="B76" s="138"/>
      <c r="C76" s="60">
        <v>365</v>
      </c>
      <c r="D76" s="53" t="s">
        <v>96</v>
      </c>
      <c r="E76" s="53"/>
      <c r="F76" s="230">
        <v>4000</v>
      </c>
      <c r="G76" s="146"/>
      <c r="H76" s="52"/>
      <c r="I76" s="76"/>
    </row>
    <row r="77" spans="1:9" ht="15.75" customHeight="1" x14ac:dyDescent="0.2">
      <c r="A77" s="5"/>
      <c r="B77" s="138"/>
      <c r="C77" s="55">
        <v>366</v>
      </c>
      <c r="D77" s="53" t="s">
        <v>97</v>
      </c>
      <c r="E77" s="53"/>
      <c r="F77" s="230">
        <v>27000</v>
      </c>
      <c r="G77" s="154"/>
      <c r="H77" s="52"/>
      <c r="I77" s="76"/>
    </row>
    <row r="78" spans="1:9" ht="15.75" customHeight="1" x14ac:dyDescent="0.2">
      <c r="A78" s="5"/>
      <c r="B78" s="168"/>
      <c r="C78" s="169"/>
      <c r="D78" s="119"/>
      <c r="E78" s="381" t="s">
        <v>158</v>
      </c>
      <c r="F78" s="382"/>
      <c r="G78" s="173">
        <f>SUM(F57:F77)</f>
        <v>105300</v>
      </c>
      <c r="H78" s="52"/>
      <c r="I78" s="76"/>
    </row>
    <row r="79" spans="1:9" ht="15.75" customHeight="1" x14ac:dyDescent="0.2">
      <c r="A79" s="5"/>
      <c r="B79" s="361" t="s">
        <v>100</v>
      </c>
      <c r="C79" s="362"/>
      <c r="D79" s="363"/>
      <c r="E79" s="53"/>
      <c r="F79" s="230"/>
      <c r="G79" s="146"/>
      <c r="H79" s="52"/>
      <c r="I79" s="76"/>
    </row>
    <row r="80" spans="1:9" ht="15.75" customHeight="1" x14ac:dyDescent="0.2">
      <c r="A80" s="5"/>
      <c r="B80" s="138"/>
      <c r="C80" s="60">
        <v>336</v>
      </c>
      <c r="D80" s="53" t="s">
        <v>101</v>
      </c>
      <c r="E80" s="53"/>
      <c r="F80" s="230">
        <v>250</v>
      </c>
      <c r="G80" s="146"/>
      <c r="H80" s="52"/>
      <c r="I80" s="76"/>
    </row>
    <row r="81" spans="1:9" ht="15.75" customHeight="1" x14ac:dyDescent="0.2">
      <c r="A81" s="5"/>
      <c r="B81" s="138"/>
      <c r="C81" s="60">
        <v>337</v>
      </c>
      <c r="D81" s="53" t="s">
        <v>102</v>
      </c>
      <c r="E81" s="53"/>
      <c r="F81" s="230">
        <v>500</v>
      </c>
      <c r="G81" s="146"/>
      <c r="H81" s="52"/>
      <c r="I81" s="76"/>
    </row>
    <row r="82" spans="1:9" ht="15.75" customHeight="1" x14ac:dyDescent="0.2">
      <c r="A82" s="5"/>
      <c r="B82" s="138"/>
      <c r="C82" s="60">
        <v>350</v>
      </c>
      <c r="D82" s="53" t="s">
        <v>103</v>
      </c>
      <c r="E82" s="53"/>
      <c r="F82" s="230">
        <v>450</v>
      </c>
      <c r="G82" s="146"/>
      <c r="H82" s="52"/>
      <c r="I82" s="76"/>
    </row>
    <row r="83" spans="1:9" ht="15.75" customHeight="1" x14ac:dyDescent="0.2">
      <c r="A83" s="5"/>
      <c r="B83" s="138"/>
      <c r="C83" s="60">
        <v>358</v>
      </c>
      <c r="D83" s="53" t="s">
        <v>20</v>
      </c>
      <c r="E83" s="53"/>
      <c r="F83" s="230">
        <v>14800</v>
      </c>
      <c r="G83" s="146"/>
      <c r="H83" s="52"/>
      <c r="I83" s="76"/>
    </row>
    <row r="84" spans="1:9" ht="15.75" customHeight="1" x14ac:dyDescent="0.2">
      <c r="A84" s="5"/>
      <c r="B84" s="138"/>
      <c r="C84" s="60">
        <v>510</v>
      </c>
      <c r="D84" s="53" t="s">
        <v>104</v>
      </c>
      <c r="E84" s="53"/>
      <c r="F84" s="230">
        <v>2750</v>
      </c>
      <c r="G84" s="146"/>
      <c r="H84" s="52"/>
      <c r="I84" s="76"/>
    </row>
    <row r="85" spans="1:9" ht="15.75" customHeight="1" x14ac:dyDescent="0.2">
      <c r="A85" s="5"/>
      <c r="B85" s="138"/>
      <c r="C85" s="60">
        <v>523</v>
      </c>
      <c r="D85" s="53" t="s">
        <v>175</v>
      </c>
      <c r="E85" s="53"/>
      <c r="F85" s="230">
        <v>6000</v>
      </c>
      <c r="G85" s="146"/>
      <c r="H85" s="52"/>
      <c r="I85" s="76"/>
    </row>
    <row r="86" spans="1:9" ht="15.75" customHeight="1" x14ac:dyDescent="0.2">
      <c r="A86" s="5"/>
      <c r="B86" s="138"/>
      <c r="C86" s="60" t="s">
        <v>105</v>
      </c>
      <c r="D86" s="53" t="s">
        <v>106</v>
      </c>
      <c r="E86" s="53"/>
      <c r="F86" s="230">
        <v>250</v>
      </c>
      <c r="G86" s="146"/>
      <c r="H86" s="52"/>
      <c r="I86" s="76"/>
    </row>
    <row r="87" spans="1:9" ht="15.75" customHeight="1" x14ac:dyDescent="0.2">
      <c r="A87" s="5"/>
      <c r="B87" s="138"/>
      <c r="C87" s="60">
        <v>323</v>
      </c>
      <c r="D87" s="53" t="s">
        <v>173</v>
      </c>
      <c r="E87" s="53"/>
      <c r="F87" s="230">
        <v>500</v>
      </c>
      <c r="G87" s="146"/>
      <c r="H87" s="52"/>
      <c r="I87" s="76"/>
    </row>
    <row r="88" spans="1:9" ht="15.75" customHeight="1" x14ac:dyDescent="0.2">
      <c r="A88" s="5"/>
      <c r="B88" s="138"/>
      <c r="C88" s="60">
        <v>324</v>
      </c>
      <c r="D88" s="53" t="s">
        <v>174</v>
      </c>
      <c r="E88" s="53"/>
      <c r="F88" s="230">
        <v>500</v>
      </c>
      <c r="G88" s="146"/>
      <c r="H88" s="52"/>
      <c r="I88" s="76"/>
    </row>
    <row r="89" spans="1:9" ht="15.75" customHeight="1" x14ac:dyDescent="0.2">
      <c r="A89" s="5"/>
      <c r="B89" s="138"/>
      <c r="C89" s="60">
        <v>508</v>
      </c>
      <c r="D89" s="53" t="s">
        <v>176</v>
      </c>
      <c r="E89" s="53"/>
      <c r="F89" s="230">
        <v>1000</v>
      </c>
      <c r="G89" s="146"/>
      <c r="H89" s="52"/>
      <c r="I89" s="76"/>
    </row>
    <row r="90" spans="1:9" ht="15.75" customHeight="1" x14ac:dyDescent="0.2">
      <c r="A90" s="5"/>
      <c r="B90" s="138"/>
      <c r="C90" s="60">
        <v>533</v>
      </c>
      <c r="D90" s="53" t="s">
        <v>179</v>
      </c>
      <c r="E90" s="53"/>
      <c r="F90" s="230">
        <v>1750</v>
      </c>
      <c r="G90" s="146"/>
      <c r="H90" s="52"/>
      <c r="I90" s="76"/>
    </row>
    <row r="91" spans="1:9" ht="15.75" customHeight="1" x14ac:dyDescent="0.2">
      <c r="A91" s="5"/>
      <c r="B91" s="138"/>
      <c r="C91" s="60">
        <v>532</v>
      </c>
      <c r="D91" s="53" t="s">
        <v>178</v>
      </c>
      <c r="E91" s="53"/>
      <c r="F91" s="230">
        <v>500</v>
      </c>
      <c r="G91" s="146"/>
      <c r="H91" s="52"/>
      <c r="I91" s="76"/>
    </row>
    <row r="92" spans="1:9" ht="15.75" customHeight="1" x14ac:dyDescent="0.2">
      <c r="A92" s="5"/>
      <c r="B92" s="168"/>
      <c r="C92" s="129"/>
      <c r="D92" s="119"/>
      <c r="E92" s="381" t="s">
        <v>159</v>
      </c>
      <c r="F92" s="382"/>
      <c r="G92" s="154">
        <f>SUM(F80:F91)</f>
        <v>29250</v>
      </c>
      <c r="H92" s="52"/>
      <c r="I92" s="76"/>
    </row>
    <row r="93" spans="1:9" ht="15.75" customHeight="1" x14ac:dyDescent="0.2">
      <c r="A93" s="5"/>
      <c r="B93" s="361" t="s">
        <v>107</v>
      </c>
      <c r="C93" s="362"/>
      <c r="D93" s="363"/>
      <c r="E93" s="53"/>
      <c r="F93" s="158"/>
      <c r="G93" s="146"/>
      <c r="H93" s="52"/>
      <c r="I93" s="76"/>
    </row>
    <row r="94" spans="1:9" ht="15.75" customHeight="1" x14ac:dyDescent="0.2">
      <c r="A94" s="5"/>
      <c r="B94" s="138"/>
      <c r="C94" s="60">
        <v>505</v>
      </c>
      <c r="D94" s="53" t="s">
        <v>108</v>
      </c>
      <c r="E94" s="53"/>
      <c r="F94" s="230">
        <v>135000</v>
      </c>
      <c r="G94" s="146"/>
      <c r="H94" s="52"/>
      <c r="I94" s="76"/>
    </row>
    <row r="95" spans="1:9" ht="15.75" customHeight="1" x14ac:dyDescent="0.2">
      <c r="A95" s="5"/>
      <c r="B95" s="168"/>
      <c r="C95" s="129"/>
      <c r="D95" s="119"/>
      <c r="E95" s="381" t="s">
        <v>160</v>
      </c>
      <c r="F95" s="382"/>
      <c r="G95" s="154">
        <f>SUM(F94)</f>
        <v>135000</v>
      </c>
      <c r="H95" s="52"/>
      <c r="I95" s="76"/>
    </row>
    <row r="96" spans="1:9" ht="15.75" customHeight="1" x14ac:dyDescent="0.2">
      <c r="A96" s="5"/>
      <c r="B96" s="361" t="s">
        <v>109</v>
      </c>
      <c r="C96" s="362"/>
      <c r="D96" s="363"/>
      <c r="E96" s="53"/>
      <c r="F96" s="230"/>
      <c r="G96" s="146"/>
      <c r="H96" s="52"/>
      <c r="I96" s="76"/>
    </row>
    <row r="97" spans="1:9" ht="15.75" customHeight="1" x14ac:dyDescent="0.2">
      <c r="A97" s="5"/>
      <c r="B97" s="138"/>
      <c r="C97" s="60">
        <v>340</v>
      </c>
      <c r="D97" s="53" t="s">
        <v>221</v>
      </c>
      <c r="E97" s="53"/>
      <c r="F97" s="230">
        <v>3000</v>
      </c>
      <c r="G97" s="146"/>
      <c r="H97" s="52"/>
      <c r="I97" s="76"/>
    </row>
    <row r="98" spans="1:9" ht="15.75" customHeight="1" x14ac:dyDescent="0.2">
      <c r="A98" s="5"/>
      <c r="B98" s="138"/>
      <c r="C98" s="60">
        <v>341</v>
      </c>
      <c r="D98" s="53" t="s">
        <v>222</v>
      </c>
      <c r="E98" s="53"/>
      <c r="F98" s="230">
        <v>2750</v>
      </c>
      <c r="G98" s="146"/>
      <c r="H98" s="52"/>
      <c r="I98" s="76"/>
    </row>
    <row r="99" spans="1:9" ht="15.75" customHeight="1" x14ac:dyDescent="0.2">
      <c r="A99" s="5"/>
      <c r="B99" s="138"/>
      <c r="C99" s="60">
        <v>346</v>
      </c>
      <c r="D99" s="53" t="s">
        <v>223</v>
      </c>
      <c r="E99" s="53"/>
      <c r="F99" s="230">
        <v>1750</v>
      </c>
      <c r="G99" s="146"/>
      <c r="H99" s="52"/>
      <c r="I99" s="76"/>
    </row>
    <row r="100" spans="1:9" ht="15.75" customHeight="1" x14ac:dyDescent="0.2">
      <c r="A100" s="5"/>
      <c r="B100" s="138"/>
      <c r="C100" s="60">
        <v>576</v>
      </c>
      <c r="D100" s="53" t="s">
        <v>110</v>
      </c>
      <c r="E100" s="53"/>
      <c r="F100" s="230">
        <v>1000</v>
      </c>
      <c r="G100" s="146"/>
      <c r="H100" s="52"/>
      <c r="I100" s="76"/>
    </row>
    <row r="101" spans="1:9" ht="15.75" customHeight="1" x14ac:dyDescent="0.2">
      <c r="A101" s="5"/>
      <c r="B101" s="138"/>
      <c r="C101" s="60">
        <v>344</v>
      </c>
      <c r="D101" s="53" t="s">
        <v>111</v>
      </c>
      <c r="E101" s="53"/>
      <c r="F101" s="230">
        <v>250</v>
      </c>
      <c r="G101" s="146"/>
      <c r="H101" s="52"/>
      <c r="I101" s="76"/>
    </row>
    <row r="102" spans="1:9" ht="15.75" customHeight="1" x14ac:dyDescent="0.2">
      <c r="A102" s="5"/>
      <c r="B102" s="138"/>
      <c r="C102" s="60">
        <v>536</v>
      </c>
      <c r="D102" s="53" t="s">
        <v>112</v>
      </c>
      <c r="E102" s="284" t="s">
        <v>239</v>
      </c>
      <c r="F102" s="230">
        <v>3800</v>
      </c>
      <c r="G102" s="146"/>
      <c r="H102" s="52"/>
      <c r="I102" s="76"/>
    </row>
    <row r="103" spans="1:9" ht="15.75" customHeight="1" x14ac:dyDescent="0.2">
      <c r="A103" s="5"/>
      <c r="B103" s="138"/>
      <c r="C103" s="60">
        <v>539</v>
      </c>
      <c r="D103" s="53" t="s">
        <v>113</v>
      </c>
      <c r="E103" s="53"/>
      <c r="F103" s="230">
        <v>13000</v>
      </c>
      <c r="G103" s="146"/>
      <c r="H103" s="52"/>
      <c r="I103" s="76"/>
    </row>
    <row r="104" spans="1:9" ht="15.75" customHeight="1" x14ac:dyDescent="0.2">
      <c r="A104" s="5"/>
      <c r="B104" s="138"/>
      <c r="C104" s="60" t="s">
        <v>114</v>
      </c>
      <c r="D104" s="53" t="s">
        <v>115</v>
      </c>
      <c r="E104" s="53"/>
      <c r="F104" s="230">
        <v>2345</v>
      </c>
      <c r="G104" s="146"/>
      <c r="H104" s="52"/>
      <c r="I104" s="76"/>
    </row>
    <row r="105" spans="1:9" ht="15.75" customHeight="1" x14ac:dyDescent="0.2">
      <c r="A105" s="5"/>
      <c r="B105" s="138"/>
      <c r="C105" s="60">
        <v>564</v>
      </c>
      <c r="D105" s="53" t="s">
        <v>116</v>
      </c>
      <c r="E105" s="53"/>
      <c r="F105" s="230">
        <v>42000</v>
      </c>
      <c r="G105" s="146"/>
      <c r="H105" s="52"/>
      <c r="I105" s="76"/>
    </row>
    <row r="106" spans="1:9" ht="15.75" customHeight="1" x14ac:dyDescent="0.2">
      <c r="A106" s="5"/>
      <c r="B106" s="138"/>
      <c r="C106" s="60">
        <v>351</v>
      </c>
      <c r="D106" s="53" t="s">
        <v>117</v>
      </c>
      <c r="E106" s="53"/>
      <c r="F106" s="230">
        <v>17509</v>
      </c>
      <c r="G106" s="146"/>
      <c r="H106" s="52"/>
      <c r="I106" s="76"/>
    </row>
    <row r="107" spans="1:9" ht="15.75" customHeight="1" x14ac:dyDescent="0.2">
      <c r="A107" s="5"/>
      <c r="B107" s="168"/>
      <c r="C107" s="129"/>
      <c r="D107" s="119"/>
      <c r="E107" s="381" t="s">
        <v>161</v>
      </c>
      <c r="F107" s="382"/>
      <c r="G107" s="154">
        <f>SUM(F97:F106)</f>
        <v>87404</v>
      </c>
      <c r="H107" s="52"/>
      <c r="I107" s="76"/>
    </row>
    <row r="108" spans="1:9" ht="15.75" customHeight="1" x14ac:dyDescent="0.2">
      <c r="A108" s="5"/>
      <c r="B108" s="361" t="s">
        <v>6</v>
      </c>
      <c r="C108" s="362"/>
      <c r="D108" s="363"/>
      <c r="E108" s="53"/>
      <c r="F108" s="230"/>
      <c r="G108" s="146"/>
      <c r="H108" s="52"/>
      <c r="I108" s="76"/>
    </row>
    <row r="109" spans="1:9" ht="15.75" customHeight="1" x14ac:dyDescent="0.2">
      <c r="A109" s="5"/>
      <c r="B109" s="138"/>
      <c r="C109" s="60">
        <v>354</v>
      </c>
      <c r="D109" s="53" t="s">
        <v>6</v>
      </c>
      <c r="E109" s="53"/>
      <c r="F109" s="230">
        <v>17000</v>
      </c>
      <c r="G109" s="146"/>
      <c r="H109" s="52"/>
      <c r="I109" s="76"/>
    </row>
    <row r="110" spans="1:9" ht="15.75" customHeight="1" x14ac:dyDescent="0.2">
      <c r="A110" s="5"/>
      <c r="B110" s="138"/>
      <c r="C110" s="60">
        <v>355</v>
      </c>
      <c r="D110" s="53" t="s">
        <v>118</v>
      </c>
      <c r="E110" s="53"/>
      <c r="F110" s="230">
        <v>121475</v>
      </c>
      <c r="G110" s="146"/>
      <c r="H110" s="52"/>
      <c r="I110" s="76"/>
    </row>
    <row r="111" spans="1:9" ht="15.75" customHeight="1" x14ac:dyDescent="0.2">
      <c r="A111" s="5"/>
      <c r="B111" s="138"/>
      <c r="C111" s="60" t="s">
        <v>119</v>
      </c>
      <c r="D111" s="53" t="s">
        <v>120</v>
      </c>
      <c r="E111" s="53"/>
      <c r="F111" s="230">
        <v>3000</v>
      </c>
      <c r="G111" s="146"/>
      <c r="H111" s="52"/>
      <c r="I111" s="76"/>
    </row>
    <row r="112" spans="1:9" ht="15.75" customHeight="1" x14ac:dyDescent="0.2">
      <c r="A112" s="5"/>
      <c r="B112" s="138"/>
      <c r="C112" s="60">
        <v>355</v>
      </c>
      <c r="D112" s="53" t="s">
        <v>121</v>
      </c>
      <c r="E112" s="53"/>
      <c r="F112" s="230">
        <v>17840</v>
      </c>
      <c r="G112" s="146"/>
      <c r="H112" s="52"/>
      <c r="I112" s="76"/>
    </row>
    <row r="113" spans="1:9" ht="15.75" customHeight="1" x14ac:dyDescent="0.2">
      <c r="A113" s="5"/>
      <c r="B113" s="168"/>
      <c r="C113" s="129"/>
      <c r="D113" s="119"/>
      <c r="E113" s="381" t="s">
        <v>162</v>
      </c>
      <c r="F113" s="382"/>
      <c r="G113" s="173">
        <f>SUM(F109:F112)</f>
        <v>159315</v>
      </c>
      <c r="H113" s="52"/>
      <c r="I113" s="76"/>
    </row>
    <row r="114" spans="1:9" ht="15.75" customHeight="1" x14ac:dyDescent="0.2">
      <c r="A114" s="5"/>
      <c r="B114" s="138"/>
      <c r="C114" s="60"/>
      <c r="D114" s="53"/>
      <c r="E114" s="53"/>
      <c r="F114" s="158"/>
      <c r="G114" s="146"/>
      <c r="H114" s="52"/>
      <c r="I114" s="76"/>
    </row>
    <row r="115" spans="1:9" ht="15.75" customHeight="1" thickBot="1" x14ac:dyDescent="0.25">
      <c r="A115" s="5"/>
      <c r="B115" s="140"/>
      <c r="C115" s="137"/>
      <c r="D115" s="128"/>
      <c r="E115" s="334" t="s">
        <v>99</v>
      </c>
      <c r="F115" s="335"/>
      <c r="G115" s="148">
        <f>G78+G92+G95+G107+G113</f>
        <v>516269</v>
      </c>
      <c r="H115" s="62"/>
      <c r="I115" s="76"/>
    </row>
    <row r="116" spans="1:9" ht="18.75" thickBot="1" x14ac:dyDescent="0.25">
      <c r="A116" s="5"/>
      <c r="B116" s="358" t="s">
        <v>65</v>
      </c>
      <c r="C116" s="359"/>
      <c r="D116" s="359"/>
      <c r="E116" s="359"/>
      <c r="F116" s="359"/>
      <c r="G116" s="359"/>
      <c r="H116" s="360"/>
      <c r="I116" s="87"/>
    </row>
    <row r="117" spans="1:9" ht="15.75" customHeight="1" x14ac:dyDescent="0.2">
      <c r="A117" s="5"/>
      <c r="B117" s="132"/>
      <c r="C117" s="170">
        <v>503</v>
      </c>
      <c r="D117" s="48" t="s">
        <v>122</v>
      </c>
      <c r="E117" s="48"/>
      <c r="F117" s="271">
        <v>15000</v>
      </c>
      <c r="G117" s="152"/>
      <c r="H117" s="49"/>
      <c r="I117" s="76"/>
    </row>
    <row r="118" spans="1:9" ht="15.75" customHeight="1" x14ac:dyDescent="0.2">
      <c r="A118" s="5"/>
      <c r="B118" s="138"/>
      <c r="C118" s="60">
        <v>515</v>
      </c>
      <c r="D118" s="53" t="s">
        <v>123</v>
      </c>
      <c r="E118" s="53"/>
      <c r="F118" s="230">
        <v>3000</v>
      </c>
      <c r="G118" s="146"/>
      <c r="H118" s="52"/>
      <c r="I118" s="76"/>
    </row>
    <row r="119" spans="1:9" ht="15.75" customHeight="1" x14ac:dyDescent="0.2">
      <c r="A119" s="5"/>
      <c r="B119" s="138"/>
      <c r="C119" s="60">
        <v>518</v>
      </c>
      <c r="D119" s="53" t="s">
        <v>124</v>
      </c>
      <c r="E119" s="70"/>
      <c r="F119" s="233">
        <v>4000</v>
      </c>
      <c r="G119" s="146"/>
      <c r="H119" s="52"/>
      <c r="I119" s="76"/>
    </row>
    <row r="120" spans="1:9" ht="15.75" customHeight="1" x14ac:dyDescent="0.2">
      <c r="A120" s="5"/>
      <c r="B120" s="138"/>
      <c r="C120" s="60">
        <v>502</v>
      </c>
      <c r="D120" s="53" t="s">
        <v>205</v>
      </c>
      <c r="E120" s="70"/>
      <c r="F120" s="233">
        <v>15000</v>
      </c>
      <c r="G120" s="146"/>
      <c r="H120" s="52"/>
      <c r="I120" s="76"/>
    </row>
    <row r="121" spans="1:9" ht="15.75" customHeight="1" x14ac:dyDescent="0.2">
      <c r="A121" s="5"/>
      <c r="B121" s="138"/>
      <c r="C121" s="60">
        <v>519</v>
      </c>
      <c r="D121" s="53" t="s">
        <v>125</v>
      </c>
      <c r="E121" s="70"/>
      <c r="F121" s="233">
        <v>55000</v>
      </c>
      <c r="G121" s="146"/>
      <c r="H121" s="52"/>
      <c r="I121" s="76"/>
    </row>
    <row r="122" spans="1:9" ht="15.75" customHeight="1" x14ac:dyDescent="0.2">
      <c r="A122" s="5"/>
      <c r="B122" s="138"/>
      <c r="C122" s="60">
        <v>601</v>
      </c>
      <c r="D122" s="53" t="s">
        <v>126</v>
      </c>
      <c r="E122" s="70"/>
      <c r="F122" s="233">
        <v>12500</v>
      </c>
      <c r="G122" s="146"/>
      <c r="H122" s="52"/>
      <c r="I122" s="76"/>
    </row>
    <row r="123" spans="1:9" ht="15.75" customHeight="1" x14ac:dyDescent="0.2">
      <c r="A123" s="5"/>
      <c r="B123" s="138"/>
      <c r="C123" s="60">
        <v>531</v>
      </c>
      <c r="D123" s="53" t="s">
        <v>127</v>
      </c>
      <c r="E123" s="53"/>
      <c r="F123" s="230">
        <v>0</v>
      </c>
      <c r="G123" s="146"/>
      <c r="H123" s="52"/>
      <c r="I123" s="76"/>
    </row>
    <row r="124" spans="1:9" ht="15.75" customHeight="1" x14ac:dyDescent="0.2">
      <c r="A124" s="5"/>
      <c r="B124" s="138"/>
      <c r="C124" s="60">
        <v>506</v>
      </c>
      <c r="D124" s="53" t="s">
        <v>128</v>
      </c>
      <c r="E124" s="53"/>
      <c r="F124" s="230">
        <v>500</v>
      </c>
      <c r="G124" s="153"/>
      <c r="H124" s="52"/>
      <c r="I124" s="76"/>
    </row>
    <row r="125" spans="1:9" ht="15.75" customHeight="1" x14ac:dyDescent="0.2">
      <c r="A125" s="5"/>
      <c r="B125" s="138"/>
      <c r="C125" s="60">
        <v>604</v>
      </c>
      <c r="D125" s="53" t="s">
        <v>21</v>
      </c>
      <c r="E125" s="53"/>
      <c r="F125" s="230">
        <v>3000</v>
      </c>
      <c r="G125" s="153"/>
      <c r="H125" s="52"/>
      <c r="I125" s="76"/>
    </row>
    <row r="126" spans="1:9" ht="15.75" customHeight="1" x14ac:dyDescent="0.2">
      <c r="A126" s="5"/>
      <c r="B126" s="138"/>
      <c r="C126" s="60">
        <v>517</v>
      </c>
      <c r="D126" s="53" t="s">
        <v>129</v>
      </c>
      <c r="E126" s="53"/>
      <c r="F126" s="230">
        <v>3000</v>
      </c>
      <c r="G126" s="153"/>
      <c r="H126" s="52"/>
      <c r="I126" s="76"/>
    </row>
    <row r="127" spans="1:9" ht="15.75" customHeight="1" x14ac:dyDescent="0.2">
      <c r="A127" s="5"/>
      <c r="B127" s="138"/>
      <c r="C127" s="60">
        <v>600</v>
      </c>
      <c r="D127" s="53" t="s">
        <v>130</v>
      </c>
      <c r="E127" s="53"/>
      <c r="F127" s="230">
        <v>6000</v>
      </c>
      <c r="G127" s="153"/>
      <c r="H127" s="52"/>
      <c r="I127" s="76"/>
    </row>
    <row r="128" spans="1:9" ht="15.75" customHeight="1" x14ac:dyDescent="0.2">
      <c r="A128" s="5"/>
      <c r="B128" s="138"/>
      <c r="C128" s="60">
        <v>552</v>
      </c>
      <c r="D128" s="53" t="s">
        <v>216</v>
      </c>
      <c r="E128" s="53"/>
      <c r="F128" s="230">
        <v>500</v>
      </c>
      <c r="G128" s="153"/>
      <c r="H128" s="52"/>
      <c r="I128" s="76"/>
    </row>
    <row r="129" spans="1:9" ht="15.75" customHeight="1" x14ac:dyDescent="0.2">
      <c r="A129" s="5"/>
      <c r="B129" s="138"/>
      <c r="C129" s="60">
        <v>513</v>
      </c>
      <c r="D129" s="53" t="s">
        <v>131</v>
      </c>
      <c r="E129" s="53"/>
      <c r="F129" s="230">
        <v>22500</v>
      </c>
      <c r="G129" s="153"/>
      <c r="H129" s="52"/>
      <c r="I129" s="76"/>
    </row>
    <row r="130" spans="1:9" ht="15.75" customHeight="1" x14ac:dyDescent="0.2">
      <c r="A130" s="5"/>
      <c r="B130" s="138"/>
      <c r="C130" s="60">
        <v>544</v>
      </c>
      <c r="D130" s="53" t="s">
        <v>132</v>
      </c>
      <c r="E130" s="53"/>
      <c r="F130" s="230">
        <v>2200</v>
      </c>
      <c r="G130" s="153"/>
      <c r="H130" s="52"/>
      <c r="I130" s="76"/>
    </row>
    <row r="131" spans="1:9" ht="15.75" customHeight="1" x14ac:dyDescent="0.2">
      <c r="A131" s="5"/>
      <c r="B131" s="138"/>
      <c r="C131" s="60">
        <v>527</v>
      </c>
      <c r="D131" s="53" t="s">
        <v>133</v>
      </c>
      <c r="E131" s="53"/>
      <c r="F131" s="230">
        <v>5000</v>
      </c>
      <c r="G131" s="153"/>
      <c r="H131" s="52"/>
      <c r="I131" s="76"/>
    </row>
    <row r="132" spans="1:9" ht="15.75" customHeight="1" x14ac:dyDescent="0.2">
      <c r="A132" s="5"/>
      <c r="B132" s="138"/>
      <c r="C132" s="60">
        <v>369</v>
      </c>
      <c r="D132" s="53" t="s">
        <v>134</v>
      </c>
      <c r="E132" s="53"/>
      <c r="F132" s="230">
        <v>28000</v>
      </c>
      <c r="G132" s="153"/>
      <c r="H132" s="52"/>
      <c r="I132" s="76"/>
    </row>
    <row r="133" spans="1:9" ht="15.75" customHeight="1" x14ac:dyDescent="0.2">
      <c r="A133" s="5"/>
      <c r="B133" s="138"/>
      <c r="C133" s="60">
        <v>349</v>
      </c>
      <c r="D133" s="53" t="s">
        <v>147</v>
      </c>
      <c r="E133" s="53"/>
      <c r="F133" s="230">
        <v>100</v>
      </c>
      <c r="G133" s="153"/>
      <c r="H133" s="52"/>
      <c r="I133" s="76"/>
    </row>
    <row r="134" spans="1:9" ht="15.75" customHeight="1" x14ac:dyDescent="0.2">
      <c r="A134" s="5"/>
      <c r="B134" s="138"/>
      <c r="C134" s="60">
        <v>534</v>
      </c>
      <c r="D134" s="53" t="s">
        <v>180</v>
      </c>
      <c r="E134" s="53"/>
      <c r="F134" s="230">
        <v>250</v>
      </c>
      <c r="G134" s="153"/>
      <c r="H134" s="52"/>
      <c r="I134" s="76"/>
    </row>
    <row r="135" spans="1:9" ht="15.75" customHeight="1" x14ac:dyDescent="0.2">
      <c r="A135" s="5"/>
      <c r="B135" s="138"/>
      <c r="C135" s="60">
        <v>512</v>
      </c>
      <c r="D135" s="53" t="s">
        <v>224</v>
      </c>
      <c r="E135" s="289" t="s">
        <v>225</v>
      </c>
      <c r="F135" s="233">
        <v>50</v>
      </c>
      <c r="G135" s="153"/>
      <c r="H135" s="52"/>
      <c r="I135" s="76"/>
    </row>
    <row r="136" spans="1:9" ht="15.75" customHeight="1" thickBot="1" x14ac:dyDescent="0.25">
      <c r="A136" s="5"/>
      <c r="B136" s="140"/>
      <c r="C136" s="127"/>
      <c r="D136" s="128"/>
      <c r="E136" s="334" t="s">
        <v>65</v>
      </c>
      <c r="F136" s="335"/>
      <c r="G136" s="148">
        <f>SUM(F117:F135)</f>
        <v>175600</v>
      </c>
      <c r="H136" s="141"/>
      <c r="I136" s="76"/>
    </row>
    <row r="137" spans="1:9" ht="18.75" thickBot="1" x14ac:dyDescent="0.25">
      <c r="A137" s="5"/>
      <c r="B137" s="341" t="s">
        <v>181</v>
      </c>
      <c r="C137" s="341"/>
      <c r="D137" s="341"/>
      <c r="E137" s="341"/>
      <c r="F137" s="341"/>
      <c r="G137" s="341"/>
      <c r="H137" s="342"/>
      <c r="I137" s="76"/>
    </row>
    <row r="138" spans="1:9" ht="15.75" customHeight="1" x14ac:dyDescent="0.2">
      <c r="A138" s="5"/>
      <c r="B138" s="132"/>
      <c r="C138" s="47">
        <v>548</v>
      </c>
      <c r="D138" s="48" t="s">
        <v>138</v>
      </c>
      <c r="E138" s="48" t="s">
        <v>17</v>
      </c>
      <c r="F138" s="271">
        <v>95000</v>
      </c>
      <c r="G138" s="144"/>
      <c r="H138" s="49"/>
      <c r="I138" s="76"/>
    </row>
    <row r="139" spans="1:9" ht="15.75" customHeight="1" x14ac:dyDescent="0.2">
      <c r="A139" s="5"/>
      <c r="B139" s="135"/>
      <c r="C139" s="50">
        <v>560</v>
      </c>
      <c r="D139" s="51" t="s">
        <v>139</v>
      </c>
      <c r="E139" s="51"/>
      <c r="F139" s="266">
        <v>1000</v>
      </c>
      <c r="G139" s="145"/>
      <c r="H139" s="58"/>
      <c r="I139" s="76"/>
    </row>
    <row r="140" spans="1:9" ht="15.75" customHeight="1" x14ac:dyDescent="0.2">
      <c r="A140" s="5"/>
      <c r="B140" s="135"/>
      <c r="C140" s="50">
        <v>504</v>
      </c>
      <c r="D140" s="51" t="s">
        <v>140</v>
      </c>
      <c r="E140" s="51" t="s">
        <v>141</v>
      </c>
      <c r="F140" s="266">
        <v>0</v>
      </c>
      <c r="G140" s="149"/>
      <c r="H140" s="52"/>
      <c r="I140" s="76"/>
    </row>
    <row r="141" spans="1:9" ht="15.75" customHeight="1" x14ac:dyDescent="0.2">
      <c r="A141" s="5"/>
      <c r="B141" s="138"/>
      <c r="C141" s="55"/>
      <c r="D141" s="53"/>
      <c r="E141" s="53"/>
      <c r="F141" s="158"/>
      <c r="G141" s="149"/>
      <c r="H141" s="52"/>
      <c r="I141" s="76"/>
    </row>
    <row r="142" spans="1:9" ht="15.75" customHeight="1" thickBot="1" x14ac:dyDescent="0.25">
      <c r="A142" s="5"/>
      <c r="B142" s="136"/>
      <c r="C142" s="142"/>
      <c r="D142" s="143" t="s">
        <v>17</v>
      </c>
      <c r="E142" s="334" t="s">
        <v>182</v>
      </c>
      <c r="F142" s="335"/>
      <c r="G142" s="148">
        <f>SUM(F138:F141)</f>
        <v>96000</v>
      </c>
      <c r="H142" s="62"/>
      <c r="I142" s="76"/>
    </row>
    <row r="143" spans="1:9" ht="18.75" thickBot="1" x14ac:dyDescent="0.25">
      <c r="A143" s="5"/>
      <c r="B143" s="357" t="s">
        <v>66</v>
      </c>
      <c r="C143" s="332"/>
      <c r="D143" s="332"/>
      <c r="E143" s="332"/>
      <c r="F143" s="332"/>
      <c r="G143" s="332"/>
      <c r="H143" s="333"/>
      <c r="I143" s="76"/>
    </row>
    <row r="144" spans="1:9" ht="15.75" customHeight="1" x14ac:dyDescent="0.2">
      <c r="A144" s="5"/>
      <c r="B144" s="132"/>
      <c r="C144" s="170">
        <v>614</v>
      </c>
      <c r="D144" s="48" t="s">
        <v>146</v>
      </c>
      <c r="E144" s="48"/>
      <c r="F144" s="271">
        <v>21808</v>
      </c>
      <c r="G144" s="144"/>
      <c r="H144" s="49"/>
      <c r="I144" s="76"/>
    </row>
    <row r="145" spans="1:9" ht="15.75" customHeight="1" x14ac:dyDescent="0.2">
      <c r="A145" s="5"/>
      <c r="B145" s="139"/>
      <c r="C145" s="69">
        <v>522</v>
      </c>
      <c r="D145" s="56" t="s">
        <v>148</v>
      </c>
      <c r="E145" s="53"/>
      <c r="F145" s="230">
        <v>2500</v>
      </c>
      <c r="G145" s="149"/>
      <c r="H145" s="52"/>
      <c r="I145" s="76"/>
    </row>
    <row r="146" spans="1:9" ht="15.75" customHeight="1" x14ac:dyDescent="0.2">
      <c r="A146" s="5"/>
      <c r="B146" s="60"/>
      <c r="C146" s="60">
        <v>616</v>
      </c>
      <c r="D146" s="53" t="s">
        <v>206</v>
      </c>
      <c r="E146" s="53" t="s">
        <v>207</v>
      </c>
      <c r="F146" s="230">
        <v>1700</v>
      </c>
      <c r="G146" s="149"/>
      <c r="H146" s="52"/>
      <c r="I146" s="76"/>
    </row>
    <row r="147" spans="1:9" ht="15.75" customHeight="1" thickBot="1" x14ac:dyDescent="0.25">
      <c r="A147" s="5"/>
      <c r="B147" s="136"/>
      <c r="C147" s="142"/>
      <c r="D147" s="143" t="s">
        <v>17</v>
      </c>
      <c r="E147" s="334" t="s">
        <v>66</v>
      </c>
      <c r="F147" s="335"/>
      <c r="G147" s="148">
        <f>SUM(F144:F146)</f>
        <v>26008</v>
      </c>
      <c r="H147" s="62"/>
      <c r="I147" s="76"/>
    </row>
    <row r="148" spans="1:9" ht="18.75" thickBot="1" x14ac:dyDescent="0.25">
      <c r="A148" s="5"/>
      <c r="B148" s="383" t="s">
        <v>201</v>
      </c>
      <c r="C148" s="384"/>
      <c r="D148" s="384"/>
      <c r="E148" s="384"/>
      <c r="F148" s="384"/>
      <c r="G148" s="384"/>
      <c r="H148" s="385"/>
      <c r="I148" s="76"/>
    </row>
    <row r="149" spans="1:9" ht="15.75" customHeight="1" x14ac:dyDescent="0.2">
      <c r="A149" s="5"/>
      <c r="B149" s="132"/>
      <c r="C149" s="66"/>
      <c r="D149" s="21" t="s">
        <v>228</v>
      </c>
      <c r="E149" s="48" t="s">
        <v>200</v>
      </c>
      <c r="F149" s="265">
        <v>165053</v>
      </c>
      <c r="G149" s="152"/>
      <c r="H149" s="49"/>
      <c r="I149" s="76"/>
    </row>
    <row r="150" spans="1:9" ht="15.75" customHeight="1" x14ac:dyDescent="0.2">
      <c r="A150" s="5"/>
      <c r="B150" s="138"/>
      <c r="C150" s="55"/>
      <c r="D150" s="53"/>
      <c r="E150" s="51"/>
      <c r="F150" s="230"/>
      <c r="G150" s="146"/>
      <c r="H150" s="52"/>
      <c r="I150" s="76"/>
    </row>
    <row r="151" spans="1:9" ht="15.75" customHeight="1" thickBot="1" x14ac:dyDescent="0.25">
      <c r="A151" s="5"/>
      <c r="B151" s="140"/>
      <c r="C151" s="137"/>
      <c r="D151" s="128"/>
      <c r="E151" s="334" t="s">
        <v>201</v>
      </c>
      <c r="F151" s="335"/>
      <c r="G151" s="155">
        <f>SUM(F149:F150)</f>
        <v>165053</v>
      </c>
      <c r="H151" s="62"/>
      <c r="I151" s="76"/>
    </row>
    <row r="152" spans="1:9" ht="15.75" customHeight="1" x14ac:dyDescent="0.2">
      <c r="A152" s="5"/>
      <c r="B152" s="383" t="s">
        <v>209</v>
      </c>
      <c r="C152" s="384"/>
      <c r="D152" s="384"/>
      <c r="E152" s="384"/>
      <c r="F152" s="384"/>
      <c r="G152" s="384"/>
      <c r="H152" s="385"/>
      <c r="I152" s="76"/>
    </row>
    <row r="153" spans="1:9" ht="15.75" customHeight="1" x14ac:dyDescent="0.2">
      <c r="A153" s="5"/>
      <c r="B153" s="138"/>
      <c r="C153" s="55"/>
      <c r="D153" s="249" t="s">
        <v>193</v>
      </c>
      <c r="E153" s="53" t="s">
        <v>200</v>
      </c>
      <c r="F153" s="230">
        <v>15674</v>
      </c>
      <c r="G153" s="146"/>
      <c r="H153" s="52"/>
      <c r="I153" s="76"/>
    </row>
    <row r="154" spans="1:9" ht="15.75" customHeight="1" x14ac:dyDescent="0.2">
      <c r="A154" s="5"/>
      <c r="B154" s="138"/>
      <c r="C154" s="55"/>
      <c r="D154" s="53"/>
      <c r="E154" s="53"/>
      <c r="F154" s="230"/>
      <c r="G154" s="146"/>
      <c r="H154" s="52"/>
      <c r="I154" s="76"/>
    </row>
    <row r="155" spans="1:9" ht="15.75" customHeight="1" thickBot="1" x14ac:dyDescent="0.25">
      <c r="A155" s="5"/>
      <c r="B155" s="140"/>
      <c r="C155" s="137"/>
      <c r="D155" s="128"/>
      <c r="E155" s="334" t="s">
        <v>209</v>
      </c>
      <c r="F155" s="335"/>
      <c r="G155" s="155">
        <f>SUM(F153:F154)</f>
        <v>15674</v>
      </c>
      <c r="H155" s="62"/>
      <c r="I155" s="76"/>
    </row>
    <row r="156" spans="1:9" ht="15.75" customHeight="1" thickBot="1" x14ac:dyDescent="0.25">
      <c r="A156" s="5"/>
      <c r="B156" s="273"/>
      <c r="C156" s="274"/>
      <c r="D156" s="275"/>
      <c r="E156" s="276"/>
      <c r="F156" s="276"/>
      <c r="G156" s="277"/>
      <c r="H156" s="278"/>
      <c r="I156" s="76"/>
    </row>
    <row r="157" spans="1:9" ht="15.75" customHeight="1" thickBot="1" x14ac:dyDescent="0.25">
      <c r="A157" s="5"/>
      <c r="B157" s="331" t="s">
        <v>197</v>
      </c>
      <c r="C157" s="332"/>
      <c r="D157" s="332"/>
      <c r="E157" s="332"/>
      <c r="F157" s="332"/>
      <c r="G157" s="332"/>
      <c r="H157" s="333"/>
      <c r="I157" s="76"/>
    </row>
    <row r="158" spans="1:9" ht="15.75" customHeight="1" x14ac:dyDescent="0.2">
      <c r="A158" s="5"/>
      <c r="B158" s="132"/>
      <c r="C158" s="60">
        <v>370</v>
      </c>
      <c r="D158" s="59" t="s">
        <v>135</v>
      </c>
      <c r="E158" s="53" t="s">
        <v>136</v>
      </c>
      <c r="F158" s="230">
        <v>27569</v>
      </c>
      <c r="G158" s="152"/>
      <c r="H158" s="49"/>
      <c r="I158" s="76"/>
    </row>
    <row r="159" spans="1:9" ht="15.75" customHeight="1" x14ac:dyDescent="0.2">
      <c r="A159" s="5"/>
      <c r="B159" s="138"/>
      <c r="C159" s="55"/>
      <c r="D159" s="53" t="s">
        <v>189</v>
      </c>
      <c r="E159" s="53"/>
      <c r="F159" s="230"/>
      <c r="G159" s="146"/>
      <c r="H159" s="52"/>
      <c r="I159" s="76"/>
    </row>
    <row r="160" spans="1:9" ht="15.75" customHeight="1" x14ac:dyDescent="0.2">
      <c r="A160" s="5"/>
      <c r="B160" s="138"/>
      <c r="C160" s="55"/>
      <c r="D160" s="53" t="s">
        <v>190</v>
      </c>
      <c r="E160" s="53" t="s">
        <v>177</v>
      </c>
      <c r="F160" s="257"/>
      <c r="G160" s="146"/>
      <c r="H160" s="52"/>
      <c r="I160" s="76"/>
    </row>
    <row r="161" spans="1:9" ht="15.75" customHeight="1" x14ac:dyDescent="0.2">
      <c r="A161" s="5"/>
      <c r="B161" s="138"/>
      <c r="C161" s="55"/>
      <c r="D161" s="53"/>
      <c r="E161" s="53"/>
      <c r="F161" s="230"/>
      <c r="G161" s="146"/>
      <c r="H161" s="52"/>
      <c r="I161" s="76"/>
    </row>
    <row r="162" spans="1:9" ht="15.75" customHeight="1" thickBot="1" x14ac:dyDescent="0.25">
      <c r="A162" s="5"/>
      <c r="B162" s="140"/>
      <c r="C162" s="137"/>
      <c r="D162" s="128"/>
      <c r="E162" s="334" t="s">
        <v>197</v>
      </c>
      <c r="F162" s="335"/>
      <c r="G162" s="155">
        <f>SUM(F158:F161)</f>
        <v>27569</v>
      </c>
      <c r="H162" s="62"/>
      <c r="I162" s="76"/>
    </row>
    <row r="163" spans="1:9" ht="15.75" customHeight="1" thickBot="1" x14ac:dyDescent="0.25">
      <c r="A163" s="5"/>
      <c r="B163" s="84"/>
      <c r="C163" s="84"/>
      <c r="D163" s="76"/>
      <c r="E163" s="76"/>
      <c r="F163" s="159"/>
      <c r="G163" s="79"/>
      <c r="H163" s="80"/>
      <c r="I163" s="76"/>
    </row>
    <row r="164" spans="1:9" ht="15.75" customHeight="1" thickBot="1" x14ac:dyDescent="0.25">
      <c r="A164" s="5"/>
      <c r="B164" s="84"/>
      <c r="C164" s="84"/>
      <c r="D164" s="76"/>
      <c r="E164" s="71" t="s">
        <v>208</v>
      </c>
      <c r="F164" s="160"/>
      <c r="G164" s="156">
        <f>G14+G30+G38+G47+G55+G115+G136+G142+G147+G151+G155+G162</f>
        <v>7889195</v>
      </c>
      <c r="H164" s="91"/>
      <c r="I164" s="76"/>
    </row>
    <row r="165" spans="1:9" ht="15.75" customHeight="1" thickBot="1" x14ac:dyDescent="0.25">
      <c r="A165" s="5"/>
      <c r="B165" s="84"/>
      <c r="C165" s="84"/>
      <c r="D165" s="76"/>
      <c r="E165" s="88"/>
      <c r="F165" s="160"/>
      <c r="G165" s="89"/>
      <c r="H165" s="90"/>
      <c r="I165" s="76"/>
    </row>
    <row r="166" spans="1:9" ht="15.75" thickBot="1" x14ac:dyDescent="0.25">
      <c r="A166" s="5"/>
      <c r="B166" s="369"/>
      <c r="C166" s="370"/>
      <c r="D166" s="377" t="s">
        <v>22</v>
      </c>
      <c r="E166" s="378"/>
      <c r="F166" s="379"/>
      <c r="G166" s="126" t="s">
        <v>2</v>
      </c>
      <c r="H166" s="73"/>
      <c r="I166" s="5"/>
    </row>
    <row r="167" spans="1:9" x14ac:dyDescent="0.2">
      <c r="A167" s="5"/>
      <c r="B167" s="365" t="s">
        <v>68</v>
      </c>
      <c r="C167" s="366"/>
      <c r="D167" s="371" t="s">
        <v>155</v>
      </c>
      <c r="E167" s="372"/>
      <c r="F167" s="373"/>
      <c r="G167" s="285">
        <v>9746</v>
      </c>
      <c r="H167" s="74"/>
      <c r="I167" s="5"/>
    </row>
    <row r="168" spans="1:9" ht="15.75" thickBot="1" x14ac:dyDescent="0.25">
      <c r="A168" s="5"/>
      <c r="B168" s="367"/>
      <c r="C168" s="368"/>
      <c r="D168" s="374"/>
      <c r="E168" s="375"/>
      <c r="F168" s="376"/>
      <c r="G168" s="234"/>
      <c r="H168" s="75"/>
      <c r="I168" s="5"/>
    </row>
    <row r="169" spans="1:9" ht="15.75" thickBot="1" x14ac:dyDescent="0.25">
      <c r="A169" s="5"/>
      <c r="B169" s="92"/>
      <c r="C169" s="92"/>
      <c r="D169" s="87"/>
      <c r="E169" s="87"/>
      <c r="F169" s="161"/>
      <c r="G169" s="157">
        <f>SUM(G167:G168)</f>
        <v>9746</v>
      </c>
      <c r="H169" s="94"/>
      <c r="I169" s="5"/>
    </row>
    <row r="170" spans="1:9" ht="15.75" thickBot="1" x14ac:dyDescent="0.25">
      <c r="A170" s="5"/>
      <c r="B170" s="76"/>
      <c r="C170" s="76"/>
      <c r="D170" s="76"/>
      <c r="E170" s="76"/>
      <c r="F170" s="159"/>
      <c r="G170" s="93"/>
      <c r="H170" s="80"/>
      <c r="I170" s="5"/>
    </row>
    <row r="171" spans="1:9" ht="15.75" thickBot="1" x14ac:dyDescent="0.25">
      <c r="A171" s="5"/>
      <c r="B171" s="76"/>
      <c r="C171" s="76"/>
      <c r="D171" s="76"/>
      <c r="E171" s="71" t="s">
        <v>210</v>
      </c>
      <c r="F171" s="160"/>
      <c r="G171" s="156">
        <f>G164+G169</f>
        <v>7898941</v>
      </c>
      <c r="H171" s="91"/>
      <c r="I171" s="5"/>
    </row>
    <row r="172" spans="1:9" x14ac:dyDescent="0.2">
      <c r="A172" s="5"/>
      <c r="B172" s="76"/>
      <c r="C172" s="76"/>
      <c r="D172" s="76"/>
      <c r="E172" s="76"/>
      <c r="F172" s="159"/>
      <c r="G172" s="79"/>
      <c r="H172" s="80"/>
      <c r="I172" s="5"/>
    </row>
  </sheetData>
  <mergeCells count="47">
    <mergeCell ref="E155:F155"/>
    <mergeCell ref="B152:H152"/>
    <mergeCell ref="E151:F151"/>
    <mergeCell ref="B93:D93"/>
    <mergeCell ref="B96:D96"/>
    <mergeCell ref="B108:D108"/>
    <mergeCell ref="E115:F115"/>
    <mergeCell ref="B143:H143"/>
    <mergeCell ref="B148:H148"/>
    <mergeCell ref="E113:F113"/>
    <mergeCell ref="E14:F14"/>
    <mergeCell ref="E30:F30"/>
    <mergeCell ref="E38:F38"/>
    <mergeCell ref="E47:F47"/>
    <mergeCell ref="E55:F55"/>
    <mergeCell ref="B79:D79"/>
    <mergeCell ref="C3:F3"/>
    <mergeCell ref="B167:C167"/>
    <mergeCell ref="B168:C168"/>
    <mergeCell ref="B166:C166"/>
    <mergeCell ref="D167:F167"/>
    <mergeCell ref="D168:F168"/>
    <mergeCell ref="D166:F166"/>
    <mergeCell ref="C4:D4"/>
    <mergeCell ref="E136:F136"/>
    <mergeCell ref="E142:F142"/>
    <mergeCell ref="E147:F147"/>
    <mergeCell ref="E78:F78"/>
    <mergeCell ref="E92:F92"/>
    <mergeCell ref="E95:F95"/>
    <mergeCell ref="E107:F107"/>
    <mergeCell ref="B157:H157"/>
    <mergeCell ref="E162:F162"/>
    <mergeCell ref="B2:H2"/>
    <mergeCell ref="E4:F4"/>
    <mergeCell ref="E5:F5"/>
    <mergeCell ref="B137:H137"/>
    <mergeCell ref="G4:H4"/>
    <mergeCell ref="B8:H8"/>
    <mergeCell ref="B15:H15"/>
    <mergeCell ref="G5:H5"/>
    <mergeCell ref="B31:H31"/>
    <mergeCell ref="B39:H39"/>
    <mergeCell ref="B48:H48"/>
    <mergeCell ref="B56:H56"/>
    <mergeCell ref="B116:H116"/>
    <mergeCell ref="B57:D57"/>
  </mergeCells>
  <conditionalFormatting sqref="F49:F54 F138:F141 F144:F146 F40:F46 F93:F94 F96:F106 F108:F112 F114 F57:F77 F117:F135 F9:F13 F16:F29 F153:F154 F159:F161 F79:F91 F149:F150">
    <cfRule type="cellIs" dxfId="3" priority="14" stopIfTrue="1" operator="lessThan">
      <formula>0</formula>
    </cfRule>
  </conditionalFormatting>
  <conditionalFormatting sqref="G4:H4 G5">
    <cfRule type="cellIs" dxfId="2" priority="13" stopIfTrue="1" operator="lessThan">
      <formula>0</formula>
    </cfRule>
  </conditionalFormatting>
  <conditionalFormatting sqref="F32:F37">
    <cfRule type="cellIs" dxfId="1" priority="12" stopIfTrue="1" operator="lessThan">
      <formula>0</formula>
    </cfRule>
  </conditionalFormatting>
  <conditionalFormatting sqref="F158">
    <cfRule type="cellIs" dxfId="0" priority="3" stopIfTrue="1" operator="lessThan">
      <formula>0</formula>
    </cfRule>
  </conditionalFormatting>
  <pageMargins left="0.7" right="0.7" top="0.75" bottom="0.75" header="0.3" footer="0.3"/>
  <pageSetup paperSize="9" scale="5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12" sqref="C12"/>
    </sheetView>
  </sheetViews>
  <sheetFormatPr defaultRowHeight="14.25" x14ac:dyDescent="0.2"/>
  <cols>
    <col min="1" max="1" width="10.33203125" style="175" customWidth="1"/>
    <col min="2" max="2" width="21.5546875" style="175" customWidth="1"/>
    <col min="3" max="3" width="9.33203125" style="223" bestFit="1" customWidth="1"/>
    <col min="4" max="4" width="2.5546875" style="175" customWidth="1"/>
    <col min="5" max="5" width="10.33203125" style="175" customWidth="1"/>
    <col min="6" max="6" width="21.5546875" style="175" customWidth="1"/>
    <col min="7" max="7" width="10" style="223" customWidth="1"/>
    <col min="8" max="8" width="2.88671875" style="175" customWidth="1"/>
    <col min="9" max="9" width="23.21875" style="175" customWidth="1"/>
    <col min="10" max="10" width="2.5546875" style="175" customWidth="1"/>
    <col min="11" max="11" width="2.88671875" style="175" customWidth="1"/>
    <col min="12" max="16384" width="8.88671875" style="175"/>
  </cols>
  <sheetData>
    <row r="1" spans="1:11" ht="18" x14ac:dyDescent="0.25">
      <c r="A1" s="178" t="s">
        <v>231</v>
      </c>
    </row>
    <row r="3" spans="1:11" s="174" customFormat="1" ht="15" x14ac:dyDescent="0.2">
      <c r="A3" s="386" t="s">
        <v>247</v>
      </c>
      <c r="B3" s="386"/>
      <c r="C3" s="386"/>
      <c r="E3" s="175"/>
      <c r="F3" s="175"/>
      <c r="G3" s="223"/>
      <c r="J3" s="238"/>
      <c r="K3" s="238"/>
    </row>
    <row r="4" spans="1:11" ht="15" x14ac:dyDescent="0.2">
      <c r="E4" s="386" t="s">
        <v>193</v>
      </c>
      <c r="F4" s="386"/>
      <c r="G4" s="386"/>
    </row>
    <row r="5" spans="1:11" s="176" customFormat="1" x14ac:dyDescent="0.2">
      <c r="A5" s="177" t="s">
        <v>0</v>
      </c>
      <c r="B5" s="177" t="s">
        <v>70</v>
      </c>
      <c r="C5" s="224" t="s">
        <v>163</v>
      </c>
      <c r="E5" s="175"/>
      <c r="F5" s="175"/>
      <c r="G5" s="223"/>
    </row>
    <row r="6" spans="1:11" x14ac:dyDescent="0.2">
      <c r="A6" s="221"/>
      <c r="B6" s="221"/>
      <c r="C6" s="225"/>
      <c r="D6" s="222"/>
      <c r="E6" s="177" t="s">
        <v>0</v>
      </c>
      <c r="F6" s="177" t="s">
        <v>70</v>
      </c>
      <c r="G6" s="224" t="s">
        <v>163</v>
      </c>
      <c r="H6" s="222"/>
      <c r="J6" s="222"/>
      <c r="K6" s="222"/>
    </row>
    <row r="7" spans="1:11" x14ac:dyDescent="0.2">
      <c r="A7" s="221"/>
      <c r="B7" s="221" t="s">
        <v>248</v>
      </c>
      <c r="C7" s="225">
        <v>2404</v>
      </c>
      <c r="D7" s="222"/>
      <c r="E7" s="221"/>
      <c r="F7" s="221"/>
      <c r="G7" s="225"/>
      <c r="H7" s="222"/>
      <c r="J7" s="222"/>
      <c r="K7" s="222"/>
    </row>
    <row r="8" spans="1:11" ht="28.5" x14ac:dyDescent="0.2">
      <c r="A8" s="221"/>
      <c r="B8" s="221" t="s">
        <v>249</v>
      </c>
      <c r="C8" s="225">
        <v>2362</v>
      </c>
      <c r="D8" s="222"/>
      <c r="E8" s="259">
        <v>370</v>
      </c>
      <c r="F8" s="260" t="s">
        <v>202</v>
      </c>
      <c r="G8" s="290">
        <v>15674</v>
      </c>
      <c r="H8" s="222"/>
      <c r="J8" s="222"/>
      <c r="K8" s="222"/>
    </row>
    <row r="9" spans="1:11" x14ac:dyDescent="0.2">
      <c r="A9" s="221"/>
      <c r="B9" s="221" t="s">
        <v>257</v>
      </c>
      <c r="C9" s="225">
        <v>500</v>
      </c>
      <c r="D9" s="222"/>
      <c r="E9" s="221"/>
      <c r="F9" s="221" t="s">
        <v>226</v>
      </c>
      <c r="G9" s="290"/>
      <c r="H9" s="222"/>
      <c r="J9" s="222"/>
      <c r="K9" s="222"/>
    </row>
    <row r="10" spans="1:11" x14ac:dyDescent="0.2">
      <c r="A10" s="221"/>
      <c r="B10" s="221" t="s">
        <v>258</v>
      </c>
      <c r="C10" s="225">
        <v>398</v>
      </c>
      <c r="D10" s="222"/>
      <c r="E10" s="221"/>
      <c r="F10" s="259" t="s">
        <v>190</v>
      </c>
      <c r="G10" s="225"/>
      <c r="H10" s="222"/>
      <c r="J10" s="222"/>
      <c r="K10" s="222"/>
    </row>
    <row r="11" spans="1:11" x14ac:dyDescent="0.2">
      <c r="A11" s="221"/>
      <c r="B11" s="221" t="s">
        <v>250</v>
      </c>
      <c r="C11" s="225">
        <v>4731</v>
      </c>
      <c r="D11" s="222"/>
      <c r="F11" s="226" t="s">
        <v>163</v>
      </c>
      <c r="G11" s="227">
        <f>SUM(G8:G10)</f>
        <v>15674</v>
      </c>
      <c r="H11" s="222"/>
      <c r="J11" s="222"/>
      <c r="K11" s="222"/>
    </row>
    <row r="12" spans="1:11" x14ac:dyDescent="0.2">
      <c r="A12" s="221"/>
      <c r="B12" s="221" t="s">
        <v>6</v>
      </c>
      <c r="C12" s="225">
        <v>8939</v>
      </c>
      <c r="D12" s="222"/>
      <c r="H12" s="222"/>
      <c r="J12" s="222"/>
      <c r="K12" s="222"/>
    </row>
    <row r="13" spans="1:11" x14ac:dyDescent="0.2">
      <c r="A13" s="221"/>
      <c r="B13" s="221" t="s">
        <v>120</v>
      </c>
      <c r="C13" s="225">
        <v>6543</v>
      </c>
      <c r="D13" s="222"/>
      <c r="H13" s="222"/>
      <c r="J13" s="222"/>
      <c r="K13" s="222"/>
    </row>
    <row r="14" spans="1:11" x14ac:dyDescent="0.2">
      <c r="A14" s="221"/>
      <c r="B14" s="221" t="s">
        <v>183</v>
      </c>
      <c r="C14" s="225">
        <v>1061</v>
      </c>
      <c r="D14" s="222"/>
      <c r="H14" s="222"/>
      <c r="J14" s="222"/>
      <c r="K14" s="222"/>
    </row>
    <row r="15" spans="1:11" x14ac:dyDescent="0.2">
      <c r="A15" s="221"/>
      <c r="B15" s="221" t="s">
        <v>251</v>
      </c>
      <c r="C15" s="225">
        <v>2886</v>
      </c>
      <c r="D15" s="222"/>
      <c r="H15" s="222"/>
      <c r="J15" s="222"/>
      <c r="K15" s="222"/>
    </row>
    <row r="16" spans="1:11" x14ac:dyDescent="0.2">
      <c r="A16" s="221"/>
      <c r="B16" s="221" t="s">
        <v>252</v>
      </c>
      <c r="C16" s="225">
        <v>702</v>
      </c>
      <c r="D16" s="222"/>
      <c r="H16" s="222"/>
      <c r="J16" s="222"/>
      <c r="K16" s="222"/>
    </row>
    <row r="17" spans="1:11" x14ac:dyDescent="0.2">
      <c r="A17" s="221"/>
      <c r="B17" s="221" t="s">
        <v>259</v>
      </c>
      <c r="C17" s="225">
        <v>200</v>
      </c>
      <c r="D17" s="222"/>
      <c r="H17" s="222"/>
      <c r="J17" s="222"/>
      <c r="K17" s="222"/>
    </row>
    <row r="18" spans="1:11" x14ac:dyDescent="0.2">
      <c r="A18" s="221"/>
      <c r="B18" s="221" t="s">
        <v>253</v>
      </c>
      <c r="C18" s="225">
        <v>413</v>
      </c>
      <c r="D18" s="222"/>
      <c r="H18" s="222"/>
      <c r="J18" s="222"/>
      <c r="K18" s="222"/>
    </row>
    <row r="19" spans="1:11" x14ac:dyDescent="0.2">
      <c r="A19" s="221"/>
      <c r="B19" s="221" t="s">
        <v>260</v>
      </c>
      <c r="C19" s="225">
        <v>2541</v>
      </c>
      <c r="D19" s="222"/>
      <c r="H19" s="222"/>
      <c r="J19" s="222"/>
      <c r="K19" s="222"/>
    </row>
    <row r="20" spans="1:11" x14ac:dyDescent="0.2">
      <c r="A20" s="221"/>
      <c r="B20" s="221" t="s">
        <v>254</v>
      </c>
      <c r="C20" s="225">
        <v>105000</v>
      </c>
      <c r="D20" s="222"/>
      <c r="H20" s="222"/>
      <c r="J20" s="222"/>
      <c r="K20" s="222"/>
    </row>
    <row r="21" spans="1:11" x14ac:dyDescent="0.2">
      <c r="A21" s="221"/>
      <c r="B21" s="221" t="s">
        <v>261</v>
      </c>
      <c r="C21" s="225">
        <v>172</v>
      </c>
    </row>
    <row r="22" spans="1:11" x14ac:dyDescent="0.2">
      <c r="A22" s="221"/>
      <c r="B22" s="221" t="s">
        <v>255</v>
      </c>
      <c r="C22" s="225">
        <v>2986</v>
      </c>
    </row>
    <row r="23" spans="1:11" x14ac:dyDescent="0.2">
      <c r="A23" s="221"/>
      <c r="B23" s="221" t="s">
        <v>256</v>
      </c>
      <c r="C23" s="225">
        <v>11344</v>
      </c>
    </row>
    <row r="24" spans="1:11" x14ac:dyDescent="0.2">
      <c r="A24" s="221"/>
      <c r="B24" s="221" t="s">
        <v>184</v>
      </c>
      <c r="C24" s="225">
        <v>11871</v>
      </c>
    </row>
    <row r="25" spans="1:11" x14ac:dyDescent="0.2">
      <c r="A25" s="221"/>
      <c r="B25" s="221"/>
      <c r="C25" s="225"/>
    </row>
    <row r="26" spans="1:11" x14ac:dyDescent="0.2">
      <c r="B26" s="226" t="s">
        <v>163</v>
      </c>
      <c r="C26" s="227">
        <f>SUM(C7:C25)</f>
        <v>165053</v>
      </c>
    </row>
  </sheetData>
  <mergeCells count="2">
    <mergeCell ref="A3:C3"/>
    <mergeCell ref="E4:G4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SUMMARY</vt:lpstr>
      <vt:lpstr>INCOME</vt:lpstr>
      <vt:lpstr>EXPENDITURE</vt:lpstr>
      <vt:lpstr>Appendix 1-Carry-Forward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K.Whordley</cp:lastModifiedBy>
  <cp:lastPrinted>2020-06-04T10:06:02Z</cp:lastPrinted>
  <dcterms:created xsi:type="dcterms:W3CDTF">2018-06-04T09:40:25Z</dcterms:created>
  <dcterms:modified xsi:type="dcterms:W3CDTF">2020-07-09T14:14:56Z</dcterms:modified>
</cp:coreProperties>
</file>