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5 Premises\Energy &amp; Services\Analysis\2020-21\"/>
    </mc:Choice>
  </mc:AlternateContent>
  <bookViews>
    <workbookView xWindow="0" yWindow="0" windowWidth="28800" windowHeight="12285" firstSheet="3" activeTab="6"/>
  </bookViews>
  <sheets>
    <sheet name="2018-19" sheetId="9" state="hidden" r:id="rId1"/>
    <sheet name="2019-20" sheetId="10" state="hidden" r:id="rId2"/>
    <sheet name="2020-21" sheetId="11" state="hidden" r:id="rId3"/>
    <sheet name="Cost Analysis Data" sheetId="5" r:id="rId4"/>
    <sheet name="Cost Analysis Graph" sheetId="13" r:id="rId5"/>
    <sheet name="Usage Analysis Data" sheetId="12" r:id="rId6"/>
    <sheet name="Usage Analysis Graph" sheetId="14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2" l="1"/>
  <c r="J27" i="12"/>
  <c r="J28" i="12"/>
  <c r="J29" i="12"/>
  <c r="J30" i="12"/>
  <c r="J31" i="12"/>
  <c r="J32" i="12"/>
  <c r="J33" i="12"/>
  <c r="J34" i="12"/>
  <c r="J35" i="12"/>
  <c r="J36" i="12"/>
  <c r="J37" i="12"/>
  <c r="K19" i="12"/>
  <c r="K26" i="12"/>
  <c r="K27" i="12"/>
  <c r="K38" i="12" s="1"/>
  <c r="K28" i="12"/>
  <c r="K29" i="12"/>
  <c r="K30" i="12"/>
  <c r="K31" i="12"/>
  <c r="K32" i="12"/>
  <c r="K33" i="12"/>
  <c r="K34" i="12"/>
  <c r="K35" i="12"/>
  <c r="K36" i="12"/>
  <c r="K37" i="12"/>
  <c r="E19" i="12"/>
  <c r="E38" i="12"/>
  <c r="K27" i="5"/>
  <c r="K28" i="5"/>
  <c r="K29" i="5"/>
  <c r="K30" i="5"/>
  <c r="K31" i="5"/>
  <c r="K32" i="5"/>
  <c r="K33" i="5"/>
  <c r="K34" i="5"/>
  <c r="K35" i="5"/>
  <c r="K36" i="5"/>
  <c r="K37" i="5"/>
  <c r="K26" i="5"/>
  <c r="J27" i="5"/>
  <c r="J28" i="5"/>
  <c r="J29" i="5"/>
  <c r="J30" i="5"/>
  <c r="J31" i="5"/>
  <c r="J32" i="5"/>
  <c r="J33" i="5"/>
  <c r="J34" i="5"/>
  <c r="J35" i="5"/>
  <c r="J36" i="5"/>
  <c r="J37" i="5"/>
  <c r="J26" i="5"/>
  <c r="I27" i="5"/>
  <c r="I28" i="5"/>
  <c r="I29" i="5"/>
  <c r="I30" i="5"/>
  <c r="I31" i="5"/>
  <c r="I32" i="5"/>
  <c r="I33" i="5"/>
  <c r="I34" i="5"/>
  <c r="I35" i="5"/>
  <c r="I36" i="5"/>
  <c r="I37" i="5"/>
  <c r="I26" i="5"/>
  <c r="H27" i="5"/>
  <c r="H28" i="5"/>
  <c r="H29" i="5"/>
  <c r="H30" i="5"/>
  <c r="H31" i="5"/>
  <c r="H32" i="5"/>
  <c r="H33" i="5"/>
  <c r="H34" i="5"/>
  <c r="H35" i="5"/>
  <c r="H36" i="5"/>
  <c r="H37" i="5"/>
  <c r="H26" i="5"/>
  <c r="K38" i="5"/>
  <c r="K19" i="5"/>
  <c r="E38" i="5"/>
  <c r="E19" i="5"/>
  <c r="I27" i="12" l="1"/>
  <c r="I28" i="12"/>
  <c r="I29" i="12"/>
  <c r="I30" i="12"/>
  <c r="I31" i="12"/>
  <c r="I32" i="12"/>
  <c r="I33" i="12"/>
  <c r="I34" i="12"/>
  <c r="I35" i="12"/>
  <c r="I36" i="12"/>
  <c r="I37" i="12"/>
  <c r="I26" i="12"/>
  <c r="H27" i="12"/>
  <c r="H28" i="12"/>
  <c r="H29" i="12"/>
  <c r="H30" i="12"/>
  <c r="H31" i="12"/>
  <c r="H32" i="12"/>
  <c r="H33" i="12"/>
  <c r="H34" i="12"/>
  <c r="H35" i="12"/>
  <c r="H36" i="12"/>
  <c r="H37" i="12"/>
  <c r="H26" i="12"/>
  <c r="D38" i="12"/>
  <c r="C38" i="12"/>
  <c r="B38" i="12"/>
  <c r="J19" i="12"/>
  <c r="I19" i="12"/>
  <c r="H19" i="12"/>
  <c r="D19" i="12"/>
  <c r="C19" i="12"/>
  <c r="B19" i="12"/>
  <c r="J38" i="12" l="1"/>
  <c r="I38" i="12"/>
  <c r="H38" i="12"/>
  <c r="T34" i="11"/>
  <c r="U34" i="11"/>
  <c r="U18" i="11"/>
  <c r="T18" i="11"/>
  <c r="V23" i="11"/>
  <c r="V24" i="11"/>
  <c r="V25" i="11"/>
  <c r="V26" i="11"/>
  <c r="V27" i="11"/>
  <c r="V28" i="11"/>
  <c r="V29" i="11"/>
  <c r="V30" i="11"/>
  <c r="V31" i="11"/>
  <c r="V32" i="11"/>
  <c r="V33" i="11"/>
  <c r="V22" i="11"/>
  <c r="V7" i="11"/>
  <c r="V8" i="11"/>
  <c r="V9" i="11"/>
  <c r="V10" i="11"/>
  <c r="V11" i="11"/>
  <c r="V12" i="11"/>
  <c r="V13" i="11"/>
  <c r="V14" i="11"/>
  <c r="V15" i="11"/>
  <c r="V16" i="11"/>
  <c r="V17" i="11"/>
  <c r="V6" i="11"/>
  <c r="V34" i="11" l="1"/>
  <c r="V18" i="11"/>
  <c r="M35" i="11"/>
  <c r="G35" i="11"/>
  <c r="A35" i="11"/>
  <c r="P20" i="11"/>
  <c r="N20" i="11"/>
  <c r="J20" i="11"/>
  <c r="H20" i="11"/>
  <c r="D20" i="11"/>
  <c r="B20" i="11"/>
  <c r="V20" i="10"/>
  <c r="T20" i="10"/>
  <c r="K2" i="11" l="1"/>
  <c r="K1" i="11"/>
  <c r="K1" i="9"/>
  <c r="K2" i="9"/>
  <c r="M35" i="10" l="1"/>
  <c r="G35" i="10"/>
  <c r="A35" i="10"/>
  <c r="P20" i="10"/>
  <c r="N20" i="10"/>
  <c r="J20" i="10"/>
  <c r="H20" i="10"/>
  <c r="D20" i="10"/>
  <c r="K1" i="10" s="1"/>
  <c r="B20" i="10"/>
  <c r="K2" i="10" s="1"/>
  <c r="J19" i="5" l="1"/>
  <c r="M35" i="9" l="1"/>
  <c r="G35" i="9"/>
  <c r="A35" i="9"/>
  <c r="P20" i="9" l="1"/>
  <c r="N20" i="9"/>
  <c r="J20" i="9"/>
  <c r="H20" i="9"/>
  <c r="D20" i="9"/>
  <c r="B20" i="9"/>
  <c r="H19" i="5" l="1"/>
  <c r="I19" i="5"/>
  <c r="H38" i="5"/>
  <c r="J38" i="5" l="1"/>
  <c r="I38" i="5"/>
  <c r="C38" i="5" l="1"/>
  <c r="D38" i="5"/>
  <c r="C19" i="5"/>
  <c r="D19" i="5"/>
  <c r="B38" i="5"/>
  <c r="B19" i="5"/>
</calcChain>
</file>

<file path=xl/sharedStrings.xml><?xml version="1.0" encoding="utf-8"?>
<sst xmlns="http://schemas.openxmlformats.org/spreadsheetml/2006/main" count="523" uniqueCount="68">
  <si>
    <t>Month</t>
  </si>
  <si>
    <t>Usage (kWh)</t>
  </si>
  <si>
    <t>Total Cost</t>
  </si>
  <si>
    <t>Notes</t>
  </si>
  <si>
    <t>TOTAL</t>
  </si>
  <si>
    <t xml:space="preserve"> Month</t>
  </si>
  <si>
    <t>Solar Panels - Schools Energy Co-op ltd.</t>
  </si>
  <si>
    <t xml:space="preserve">Main building </t>
  </si>
  <si>
    <t xml:space="preserve">Xblock </t>
  </si>
  <si>
    <t xml:space="preserve">September 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</si>
  <si>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</si>
  <si>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</si>
  <si>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</si>
  <si>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</si>
  <si>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</si>
  <si>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</si>
  <si>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</si>
  <si>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</si>
  <si>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</si>
  <si>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</si>
  <si>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</si>
  <si>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Solar Panels</t>
  </si>
  <si>
    <t>Total</t>
  </si>
  <si>
    <t>Main building - EoN</t>
  </si>
  <si>
    <t>September</t>
  </si>
  <si>
    <t xml:space="preserve">Schools Energy Co-op </t>
  </si>
  <si>
    <t xml:space="preserve">SSE Budget </t>
  </si>
  <si>
    <t xml:space="preserve">E-ON Budget </t>
  </si>
  <si>
    <t>Jul - Sept</t>
  </si>
  <si>
    <t>Oct - Dec</t>
  </si>
  <si>
    <t>Jan - Mar</t>
  </si>
  <si>
    <t>Apr - Jun</t>
  </si>
  <si>
    <t>Total Electricity Costs</t>
  </si>
  <si>
    <t>Total Electricity Usage</t>
  </si>
  <si>
    <t>Meter: 133,485kWh</t>
  </si>
  <si>
    <t>Last SSE Bill</t>
  </si>
  <si>
    <t>Electricity Costs and Usage 2018-19</t>
  </si>
  <si>
    <t>TOTAL Spend 2018-19</t>
  </si>
  <si>
    <t>TOTAL Usage 2018-19</t>
  </si>
  <si>
    <t>Xblock - Smartestenergy</t>
  </si>
  <si>
    <t>£40 late fee repaid by Zenergi</t>
  </si>
  <si>
    <t>Supply\Meter ref: 10 2354 3179 503</t>
  </si>
  <si>
    <t>Supply\Meter ref: 10 2350 1738 790</t>
  </si>
  <si>
    <t>Electricity Costs and Usage 2019-20</t>
  </si>
  <si>
    <t>TOTAL Spend 2019-20</t>
  </si>
  <si>
    <t>TOTAL Usage 2019-20</t>
  </si>
  <si>
    <t>Smartestenergy last</t>
  </si>
  <si>
    <t>Xblock - EoN</t>
  </si>
  <si>
    <t>School closed March&gt;</t>
  </si>
  <si>
    <t>est. as no meter</t>
  </si>
  <si>
    <t>New meter June 10th</t>
  </si>
  <si>
    <t>*Credit adjustment Sept</t>
  </si>
  <si>
    <t>Main building - EoN BEFORE ADJUSTMENT</t>
  </si>
  <si>
    <t>Electricity Costs and Usage 2020-21</t>
  </si>
  <si>
    <t>TOTAL Spend 2020-21</t>
  </si>
  <si>
    <t>TOTAL Usage 2020-21</t>
  </si>
  <si>
    <t>*£37,000 credit for meter estimation errors</t>
  </si>
  <si>
    <t>Day</t>
  </si>
  <si>
    <t>Night</t>
  </si>
  <si>
    <t>Meter 10 2354 3179 503 usage breakdown</t>
  </si>
  <si>
    <t>2020-21</t>
  </si>
  <si>
    <t>2019-20</t>
  </si>
  <si>
    <t>2018-19</t>
  </si>
  <si>
    <t>Electricity Costs Analysis Data</t>
  </si>
  <si>
    <t>Electricity Usage Data</t>
  </si>
  <si>
    <t>2017-18</t>
  </si>
  <si>
    <t xml:space="preserve">Electricity Costs Analysis </t>
  </si>
  <si>
    <t>Electricity Usage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</si>
</sst>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£&quot;#,##0;\-&quot;£&quot;#,##0"/>
    <numFmt numFmtId="44" formatCode="_-&quot;£&quot;* #,##0.00_-;\-&quot;£&quot;* #,##0.00_-;_-&quot;£&quot;* &quot;-&quot;??_-;_-@_-"/>
    <numFmt numFmtId="164" formatCode="&quot;£&quot;#,##0.00"/>
    <numFmt numFmtId="165" formatCode="_-[$£-809]* #,##0_-;\-[$£-809]* #,##0_-;_-[$£-809]* &quot;-&quot;??_-;_-@_-"/>
    <numFmt numFmtId="166" formatCode="#,##0_ ;\-#,##0\ "/>
    <numFmt numFmtId="167" formatCode="&quot;£&quot;#,##0"/>
  </numFmts>
  <fonts count="16" x14ac:knownFonts="1">
    <font>
      <sz val="12"/>
      <color theme="1"/>
      <name val="Cambria"/>
      <family val="2"/>
    </font>
    <font>
      <b/>
      <sz val="12"/>
      <color theme="1"/>
      <name val="Cambria"/>
      <family val="1"/>
    </font>
    <font>
      <b/>
      <u/>
      <sz val="16"/>
      <color theme="1"/>
      <name val="Cambria"/>
      <family val="1"/>
    </font>
    <font>
      <b/>
      <sz val="14"/>
      <color theme="1"/>
      <name val="Cambria"/>
      <family val="1"/>
    </font>
    <font>
      <sz val="9"/>
      <color theme="1"/>
      <name val="Cambria"/>
      <family val="2"/>
    </font>
    <font>
      <sz val="10"/>
      <color theme="1"/>
      <name val="Cambria"/>
      <family val="2"/>
    </font>
    <font>
      <b/>
      <u/>
      <sz val="14"/>
      <color theme="1"/>
      <name val="Cambria"/>
      <family val="1"/>
    </font>
    <font>
      <b/>
      <sz val="12"/>
      <color theme="1"/>
      <name val="Tahoma"/>
      <family val="2"/>
    </font>
    <font>
      <b/>
      <u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2"/>
    </font>
    <font>
      <b/>
      <sz val="16"/>
      <color theme="1"/>
      <name val="Cambria"/>
      <family val="1"/>
    </font>
    <font>
      <sz val="11"/>
      <color theme="1"/>
      <name val="Cambria"/>
      <family val="2"/>
    </font>
    <font>
      <b/>
      <sz val="11"/>
      <color theme="1"/>
      <name val="Cambria"/>
      <family val="1"/>
    </font>
    <font>
      <sz val="12"/>
      <name val="Cambria"/>
      <family val="2"/>
    </font>
    <font>
      <sz val="10"/>
      <name val="Cambri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3" fillId="0" borderId="0" xfId="0" applyFont="1" applyBorder="1"/>
    <xf numFmtId="49" fontId="1" fillId="0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/>
    <xf numFmtId="164" fontId="0" fillId="0" borderId="1" xfId="0" applyNumberFormat="1" applyBorder="1" applyAlignment="1"/>
    <xf numFmtId="0" fontId="3" fillId="0" borderId="0" xfId="0" applyFont="1"/>
    <xf numFmtId="0" fontId="5" fillId="0" borderId="1" xfId="0" applyFont="1" applyBorder="1"/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" fontId="0" fillId="0" borderId="1" xfId="0" applyNumberForma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6" fillId="0" borderId="0" xfId="0" applyFont="1"/>
    <xf numFmtId="49" fontId="8" fillId="0" borderId="0" xfId="0" applyNumberFormat="1" applyFont="1" applyFill="1" applyBorder="1" applyAlignment="1">
      <alignment horizontal="left" vertical="top"/>
    </xf>
    <xf numFmtId="17" fontId="9" fillId="0" borderId="1" xfId="0" applyNumberFormat="1" applyFont="1" applyBorder="1" applyAlignment="1">
      <alignment vertical="center" wrapText="1"/>
    </xf>
    <xf numFmtId="0" fontId="0" fillId="0" borderId="1" xfId="0" applyFont="1" applyBorder="1"/>
    <xf numFmtId="0" fontId="5" fillId="0" borderId="0" xfId="0" applyFont="1"/>
    <xf numFmtId="165" fontId="0" fillId="0" borderId="1" xfId="0" applyNumberFormat="1" applyBorder="1"/>
    <xf numFmtId="165" fontId="9" fillId="0" borderId="1" xfId="0" applyNumberFormat="1" applyFont="1" applyBorder="1" applyAlignment="1">
      <alignment vertical="center" wrapText="1"/>
    </xf>
    <xf numFmtId="165" fontId="0" fillId="0" borderId="0" xfId="0" applyNumberFormat="1"/>
    <xf numFmtId="167" fontId="0" fillId="0" borderId="1" xfId="0" applyNumberFormat="1" applyBorder="1" applyAlignment="1">
      <alignment horizontal="center" vertical="top"/>
    </xf>
    <xf numFmtId="167" fontId="0" fillId="0" borderId="1" xfId="0" applyNumberFormat="1" applyBorder="1" applyAlignment="1">
      <alignment horizontal="center"/>
    </xf>
    <xf numFmtId="167" fontId="1" fillId="0" borderId="1" xfId="0" applyNumberFormat="1" applyFont="1" applyBorder="1" applyAlignment="1"/>
    <xf numFmtId="167" fontId="1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3" fillId="0" borderId="0" xfId="0" applyFont="1"/>
    <xf numFmtId="5" fontId="11" fillId="0" borderId="0" xfId="1" applyNumberFormat="1" applyFont="1" applyAlignment="1">
      <alignment horizontal="left"/>
    </xf>
    <xf numFmtId="166" fontId="11" fillId="0" borderId="0" xfId="1" applyNumberFormat="1" applyFont="1" applyAlignment="1">
      <alignment horizontal="left"/>
    </xf>
    <xf numFmtId="165" fontId="12" fillId="0" borderId="1" xfId="0" applyNumberFormat="1" applyFont="1" applyBorder="1"/>
    <xf numFmtId="0" fontId="14" fillId="0" borderId="1" xfId="0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167" fontId="14" fillId="0" borderId="1" xfId="0" applyNumberFormat="1" applyFont="1" applyBorder="1" applyAlignment="1">
      <alignment horizontal="center" vertical="top"/>
    </xf>
    <xf numFmtId="0" fontId="3" fillId="0" borderId="0" xfId="0" applyFont="1"/>
    <xf numFmtId="5" fontId="11" fillId="0" borderId="0" xfId="1" applyNumberFormat="1" applyFont="1" applyAlignment="1">
      <alignment horizontal="left"/>
    </xf>
    <xf numFmtId="166" fontId="11" fillId="0" borderId="0" xfId="1" applyNumberFormat="1" applyFont="1" applyAlignment="1">
      <alignment horizontal="left"/>
    </xf>
    <xf numFmtId="0" fontId="3" fillId="0" borderId="0" xfId="0" applyFont="1"/>
    <xf numFmtId="5" fontId="11" fillId="0" borderId="0" xfId="1" applyNumberFormat="1" applyFont="1" applyAlignment="1">
      <alignment horizontal="left"/>
    </xf>
    <xf numFmtId="166" fontId="11" fillId="0" borderId="0" xfId="1" applyNumberFormat="1" applyFont="1" applyAlignment="1">
      <alignment horizontal="left"/>
    </xf>
    <xf numFmtId="0" fontId="3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top"/>
    </xf>
    <xf numFmtId="164" fontId="0" fillId="2" borderId="1" xfId="0" applyNumberFormat="1" applyFill="1" applyBorder="1" applyAlignment="1">
      <alignment horizontal="center" vertical="top"/>
    </xf>
    <xf numFmtId="167" fontId="0" fillId="2" borderId="1" xfId="0" applyNumberFormat="1" applyFill="1" applyBorder="1" applyAlignment="1">
      <alignment horizontal="center" vertical="top"/>
    </xf>
    <xf numFmtId="49" fontId="0" fillId="2" borderId="1" xfId="0" applyNumberFormat="1" applyFill="1" applyBorder="1" applyAlignment="1">
      <alignment horizontal="left" vertical="top"/>
    </xf>
    <xf numFmtId="1" fontId="0" fillId="2" borderId="1" xfId="0" applyNumberFormat="1" applyFill="1" applyBorder="1" applyAlignment="1">
      <alignment horizontal="center" vertical="top"/>
    </xf>
    <xf numFmtId="0" fontId="4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/>
    </xf>
    <xf numFmtId="1" fontId="0" fillId="2" borderId="1" xfId="0" applyNumberFormat="1" applyFill="1" applyBorder="1" applyAlignment="1"/>
    <xf numFmtId="164" fontId="0" fillId="2" borderId="1" xfId="0" applyNumberFormat="1" applyFill="1" applyBorder="1" applyAlignment="1"/>
    <xf numFmtId="167" fontId="1" fillId="2" borderId="1" xfId="0" applyNumberFormat="1" applyFont="1" applyFill="1" applyBorder="1" applyAlignment="1"/>
    <xf numFmtId="0" fontId="0" fillId="2" borderId="1" xfId="0" applyFill="1" applyBorder="1" applyAlignment="1"/>
    <xf numFmtId="167" fontId="11" fillId="0" borderId="0" xfId="0" applyNumberFormat="1" applyFont="1"/>
    <xf numFmtId="3" fontId="7" fillId="0" borderId="4" xfId="0" applyNumberFormat="1" applyFont="1" applyBorder="1" applyAlignment="1">
      <alignment vertical="center" wrapText="1"/>
    </xf>
    <xf numFmtId="0" fontId="1" fillId="0" borderId="1" xfId="0" applyFont="1" applyFill="1" applyBorder="1"/>
    <xf numFmtId="0" fontId="3" fillId="0" borderId="0" xfId="0" applyFont="1"/>
    <xf numFmtId="0" fontId="6" fillId="0" borderId="0" xfId="0" applyFont="1"/>
    <xf numFmtId="0" fontId="0" fillId="0" borderId="0" xfId="0" applyFill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0" xfId="0" applyFont="1"/>
    <xf numFmtId="167" fontId="0" fillId="0" borderId="1" xfId="0" applyNumberFormat="1" applyFont="1" applyBorder="1" applyAlignment="1">
      <alignment horizontal="center"/>
    </xf>
    <xf numFmtId="167" fontId="0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/>
    <xf numFmtId="3" fontId="0" fillId="0" borderId="1" xfId="0" applyNumberFormat="1" applyBorder="1" applyAlignment="1">
      <alignment horizontal="left" vertical="top"/>
    </xf>
    <xf numFmtId="3" fontId="1" fillId="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 vertical="top"/>
    </xf>
    <xf numFmtId="4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/>
    </xf>
    <xf numFmtId="3" fontId="1" fillId="0" borderId="1" xfId="0" applyNumberFormat="1" applyFont="1" applyBorder="1"/>
    <xf numFmtId="167" fontId="1" fillId="0" borderId="1" xfId="0" applyNumberFormat="1" applyFont="1" applyBorder="1"/>
    <xf numFmtId="165" fontId="13" fillId="0" borderId="2" xfId="0" applyNumberFormat="1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1" fillId="0" borderId="0" xfId="0" applyFont="1"/>
    <xf numFmtId="0" fontId="3" fillId="0" borderId="0" xfId="0" applyFont="1"/>
    <xf numFmtId="3" fontId="7" fillId="0" borderId="4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0" fontId="5" fillId="0" borderId="5" xfId="0" applyFont="1" applyBorder="1"/>
    <xf numFmtId="0" fontId="3" fillId="2" borderId="0" xfId="0" applyFont="1" applyFill="1"/>
    <xf numFmtId="0" fontId="5" fillId="2" borderId="5" xfId="0" applyFont="1" applyFill="1" applyBorder="1"/>
    <xf numFmtId="0" fontId="1" fillId="0" borderId="0" xfId="0" applyFont="1" applyAlignment="1">
      <alignment horizontal="left"/>
    </xf>
    <xf numFmtId="0" fontId="6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Electricity Costs 2017-18 to</a:t>
            </a:r>
            <a:r>
              <a:rPr lang="en-GB" baseline="0"/>
              <a:t> </a:t>
            </a:r>
            <a:r>
              <a:rPr lang="en-GB"/>
              <a:t>2020-21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2017-18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'Cost Analysis Data'!$G$26:$G$37</c:f>
              <c:strCache>
                <c:ptCount val="12"/>
                <c:pt idx="0">
                  <c:v>September 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'Cost Analysis Data'!$H$26:$H$37</c:f>
              <c:numCache>
                <c:formatCode>"£"#,##0</c:formatCode>
                <c:ptCount val="12"/>
                <c:pt idx="0">
                  <c:v>6766.82</c:v>
                </c:pt>
                <c:pt idx="1">
                  <c:v>7322.2</c:v>
                </c:pt>
                <c:pt idx="2">
                  <c:v>8303.17</c:v>
                </c:pt>
                <c:pt idx="3">
                  <c:v>6816.4699999999993</c:v>
                </c:pt>
                <c:pt idx="4">
                  <c:v>8915.93</c:v>
                </c:pt>
                <c:pt idx="5">
                  <c:v>7011.57</c:v>
                </c:pt>
                <c:pt idx="6">
                  <c:v>7913.2</c:v>
                </c:pt>
                <c:pt idx="7">
                  <c:v>5470.63</c:v>
                </c:pt>
                <c:pt idx="8">
                  <c:v>5485</c:v>
                </c:pt>
                <c:pt idx="9">
                  <c:v>5466.39</c:v>
                </c:pt>
                <c:pt idx="10">
                  <c:v>6569.74</c:v>
                </c:pt>
                <c:pt idx="11">
                  <c:v>3223.86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90-42F0-AD4A-1106A6DB34C3}"/>
            </c:ext>
          </c:extLst>
        </c:ser>
        <c:ser>
          <c:idx val="0"/>
          <c:order val="1"/>
          <c:tx>
            <c:v>2018-19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'Cost Analysis Data'!$G$26:$G$37</c:f>
              <c:strCache>
                <c:ptCount val="12"/>
                <c:pt idx="0">
                  <c:v>September 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'Cost Analysis Data'!$I$26:$I$37</c:f>
              <c:numCache>
                <c:formatCode>"£"#,##0</c:formatCode>
                <c:ptCount val="12"/>
                <c:pt idx="0">
                  <c:v>8116.09</c:v>
                </c:pt>
                <c:pt idx="1">
                  <c:v>7467.75</c:v>
                </c:pt>
                <c:pt idx="2">
                  <c:v>8513.119999999999</c:v>
                </c:pt>
                <c:pt idx="3">
                  <c:v>7938.87</c:v>
                </c:pt>
                <c:pt idx="4">
                  <c:v>8228.64</c:v>
                </c:pt>
                <c:pt idx="5">
                  <c:v>7390.54</c:v>
                </c:pt>
                <c:pt idx="6">
                  <c:v>8843.11</c:v>
                </c:pt>
                <c:pt idx="7">
                  <c:v>7501.71</c:v>
                </c:pt>
                <c:pt idx="8">
                  <c:v>7729.5</c:v>
                </c:pt>
                <c:pt idx="9">
                  <c:v>9542.75</c:v>
                </c:pt>
                <c:pt idx="10">
                  <c:v>7904</c:v>
                </c:pt>
                <c:pt idx="11">
                  <c:v>7398.09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EC-4179-9F76-38C2646A3FF3}"/>
            </c:ext>
          </c:extLst>
        </c:ser>
        <c:ser>
          <c:idx val="1"/>
          <c:order val="2"/>
          <c:tx>
            <c:v>2019-20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'Cost Analysis Data'!$G$26:$G$37</c:f>
              <c:strCache>
                <c:ptCount val="12"/>
                <c:pt idx="0">
                  <c:v>September 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'Cost Analysis Data'!$J$26:$J$37</c:f>
              <c:numCache>
                <c:formatCode>"£"#,##0</c:formatCode>
                <c:ptCount val="12"/>
                <c:pt idx="0">
                  <c:v>9574.0499999999993</c:v>
                </c:pt>
                <c:pt idx="1">
                  <c:v>9380</c:v>
                </c:pt>
                <c:pt idx="2">
                  <c:v>10523.74</c:v>
                </c:pt>
                <c:pt idx="3">
                  <c:v>10972</c:v>
                </c:pt>
                <c:pt idx="4">
                  <c:v>9799</c:v>
                </c:pt>
                <c:pt idx="5">
                  <c:v>4861</c:v>
                </c:pt>
                <c:pt idx="6">
                  <c:v>5827</c:v>
                </c:pt>
                <c:pt idx="7">
                  <c:v>4288</c:v>
                </c:pt>
                <c:pt idx="8">
                  <c:v>4167</c:v>
                </c:pt>
                <c:pt idx="9">
                  <c:v>5753</c:v>
                </c:pt>
                <c:pt idx="10">
                  <c:v>3716</c:v>
                </c:pt>
                <c:pt idx="11">
                  <c:v>3681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EC-4179-9F76-38C2646A3FF3}"/>
            </c:ext>
          </c:extLst>
        </c:ser>
        <c:ser>
          <c:idx val="2"/>
          <c:order val="3"/>
          <c:tx>
            <c:v>2020-21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'Cost Analysis Data'!$G$26:$G$37</c:f>
              <c:strCache>
                <c:ptCount val="12"/>
                <c:pt idx="0">
                  <c:v>September 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'Cost Analysis Data'!$K$26:$K$37</c:f>
              <c:numCache>
                <c:formatCode>"£"#,##0</c:formatCode>
                <c:ptCount val="12"/>
                <c:pt idx="0">
                  <c:v>9244</c:v>
                </c:pt>
                <c:pt idx="1">
                  <c:v>9314</c:v>
                </c:pt>
                <c:pt idx="2">
                  <c:v>10158</c:v>
                </c:pt>
                <c:pt idx="3">
                  <c:v>9403</c:v>
                </c:pt>
                <c:pt idx="4">
                  <c:v>7106</c:v>
                </c:pt>
                <c:pt idx="5">
                  <c:v>5699</c:v>
                </c:pt>
                <c:pt idx="6">
                  <c:v>8260</c:v>
                </c:pt>
                <c:pt idx="7">
                  <c:v>6402</c:v>
                </c:pt>
                <c:pt idx="8">
                  <c:v>7083</c:v>
                </c:pt>
                <c:pt idx="9">
                  <c:v>8117</c:v>
                </c:pt>
                <c:pt idx="10">
                  <c:v>5056</c:v>
                </c:pt>
                <c:pt idx="11">
                  <c:v>4092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EC-4179-9F76-38C2646A3F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066632"/>
        <c:axId val="518063680"/>
      </c:barChart>
      <c:catAx>
        <c:axId val="51806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063680"/>
        <c:crosses val="autoZero"/>
        <c:auto val="1"/>
        <c:lblAlgn val="ctr"/>
        <c:lblOffset val="100"/>
        <c:noMultiLvlLbl val="0"/>
      </c:catAx>
      <c:valAx>
        <c:axId val="51806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06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Electricity Usage 2017-18</a:t>
            </a:r>
            <a:r>
              <a:rPr lang="en-GB" baseline="0"/>
              <a:t> to 2020-21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2017-18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'Usage Analysis Data'!$G$26:$G$37</c:f>
              <c:strCache>
                <c:ptCount val="12"/>
                <c:pt idx="0">
                  <c:v>September 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'Usage Analysis Data'!$H$26:$H$37</c:f>
              <c:numCache>
                <c:formatCode>#,##0</c:formatCode>
                <c:ptCount val="12"/>
                <c:pt idx="0">
                  <c:v>67284</c:v>
                </c:pt>
                <c:pt idx="1">
                  <c:v>61626</c:v>
                </c:pt>
                <c:pt idx="2">
                  <c:v>69760.899999999994</c:v>
                </c:pt>
                <c:pt idx="3">
                  <c:v>58285</c:v>
                </c:pt>
                <c:pt idx="4">
                  <c:v>75390</c:v>
                </c:pt>
                <c:pt idx="5">
                  <c:v>59105</c:v>
                </c:pt>
                <c:pt idx="6">
                  <c:v>63145</c:v>
                </c:pt>
                <c:pt idx="7">
                  <c:v>45645</c:v>
                </c:pt>
                <c:pt idx="8">
                  <c:v>45840</c:v>
                </c:pt>
                <c:pt idx="9">
                  <c:v>45573</c:v>
                </c:pt>
                <c:pt idx="10">
                  <c:v>66802</c:v>
                </c:pt>
                <c:pt idx="11">
                  <c:v>26765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2-4D99-86B2-22B7E2A1A02D}"/>
            </c:ext>
          </c:extLst>
        </c:ser>
        <c:ser>
          <c:idx val="0"/>
          <c:order val="1"/>
          <c:tx>
            <c:v>2018-19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'Usage Analysis Data'!$G$26:$G$37</c:f>
              <c:strCache>
                <c:ptCount val="12"/>
                <c:pt idx="0">
                  <c:v>September 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'Usage Analysis Data'!$I$26:$I$37</c:f>
              <c:numCache>
                <c:formatCode>#,##0</c:formatCode>
                <c:ptCount val="12"/>
                <c:pt idx="0">
                  <c:v>53331</c:v>
                </c:pt>
                <c:pt idx="1">
                  <c:v>59869</c:v>
                </c:pt>
                <c:pt idx="2">
                  <c:v>68521</c:v>
                </c:pt>
                <c:pt idx="3">
                  <c:v>68020</c:v>
                </c:pt>
                <c:pt idx="4">
                  <c:v>66424</c:v>
                </c:pt>
                <c:pt idx="5">
                  <c:v>59633</c:v>
                </c:pt>
                <c:pt idx="6">
                  <c:v>76427</c:v>
                </c:pt>
                <c:pt idx="7">
                  <c:v>61783</c:v>
                </c:pt>
                <c:pt idx="8">
                  <c:v>63444</c:v>
                </c:pt>
                <c:pt idx="9">
                  <c:v>90513</c:v>
                </c:pt>
                <c:pt idx="10">
                  <c:v>64829</c:v>
                </c:pt>
                <c:pt idx="11">
                  <c:v>61764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3-4C5A-930A-60B9F200C404}"/>
            </c:ext>
          </c:extLst>
        </c:ser>
        <c:ser>
          <c:idx val="1"/>
          <c:order val="2"/>
          <c:tx>
            <c:v>2019-20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'Usage Analysis Data'!$G$26:$G$37</c:f>
              <c:strCache>
                <c:ptCount val="12"/>
                <c:pt idx="0">
                  <c:v>September 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'Usage Analysis Data'!$J$26:$J$37</c:f>
              <c:numCache>
                <c:formatCode>#,##0</c:formatCode>
                <c:ptCount val="12"/>
                <c:pt idx="0">
                  <c:v>89618</c:v>
                </c:pt>
                <c:pt idx="1">
                  <c:v>67005</c:v>
                </c:pt>
                <c:pt idx="2">
                  <c:v>76739</c:v>
                </c:pt>
                <c:pt idx="3">
                  <c:v>83475</c:v>
                </c:pt>
                <c:pt idx="4">
                  <c:v>70277</c:v>
                </c:pt>
                <c:pt idx="5">
                  <c:v>34836</c:v>
                </c:pt>
                <c:pt idx="6">
                  <c:v>46114</c:v>
                </c:pt>
                <c:pt idx="7">
                  <c:v>29444</c:v>
                </c:pt>
                <c:pt idx="8">
                  <c:v>28467</c:v>
                </c:pt>
                <c:pt idx="9">
                  <c:v>57277</c:v>
                </c:pt>
                <c:pt idx="10">
                  <c:v>26770</c:v>
                </c:pt>
                <c:pt idx="11">
                  <c:v>26496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F3-4C5A-930A-60B9F200C404}"/>
            </c:ext>
          </c:extLst>
        </c:ser>
        <c:ser>
          <c:idx val="2"/>
          <c:order val="3"/>
          <c:tx>
            <c:v>2020-21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'Usage Analysis Data'!$G$26:$G$37</c:f>
              <c:strCache>
                <c:ptCount val="12"/>
                <c:pt idx="0">
                  <c:v>September </c:v>
                </c:pt>
                <c:pt idx="1">
                  <c:v>October</c:v>
                </c:pt>
                <c:pt idx="2">
                  <c:v>November</c:v>
                </c:pt>
                <c:pt idx="3">
                  <c:v>December</c:v>
                </c:pt>
                <c:pt idx="4">
                  <c:v>January</c:v>
                </c:pt>
                <c:pt idx="5">
                  <c:v>February</c:v>
                </c:pt>
                <c:pt idx="6">
                  <c:v>March</c:v>
                </c:pt>
                <c:pt idx="7">
                  <c:v>April</c:v>
                </c:pt>
                <c:pt idx="8">
                  <c:v>May</c:v>
                </c:pt>
                <c:pt idx="9">
                  <c:v>June</c:v>
                </c:pt>
                <c:pt idx="10">
                  <c:v>July</c:v>
                </c:pt>
                <c:pt idx="11">
                  <c:v>August</c:v>
                </c:pt>
              </c:strCache>
            </c:strRef>
          </c:cat>
          <c:val>
            <c:numRef>
              <c:f>'Usage Analysis Data'!$K$26:$K$37</c:f>
              <c:numCache>
                <c:formatCode>#,##0</c:formatCode>
                <c:ptCount val="12"/>
                <c:pt idx="0">
                  <c:v>79290</c:v>
                </c:pt>
                <c:pt idx="1">
                  <c:v>61201</c:v>
                </c:pt>
                <c:pt idx="2">
                  <c:v>66344</c:v>
                </c:pt>
                <c:pt idx="3">
                  <c:v>65058</c:v>
                </c:pt>
                <c:pt idx="4">
                  <c:v>46641</c:v>
                </c:pt>
                <c:pt idx="5">
                  <c:v>37226</c:v>
                </c:pt>
                <c:pt idx="6">
                  <c:v>59165</c:v>
                </c:pt>
                <c:pt idx="7">
                  <c:v>41907</c:v>
                </c:pt>
                <c:pt idx="8">
                  <c:v>46351</c:v>
                </c:pt>
                <c:pt idx="9">
                  <c:v>63897</c:v>
                </c:pt>
                <c:pt idx="10">
                  <c:v>32955</c:v>
                </c:pt>
                <c:pt idx="11">
                  <c:v>26358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F3-4C5A-930A-60B9F200C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8066632"/>
        <c:axId val="518063680"/>
      </c:barChart>
      <c:catAx>
        <c:axId val="51806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063680"/>
        <c:crosses val="autoZero"/>
        <c:auto val="1"/>
        <c:lblAlgn val="ctr"/>
        <c:lblOffset val="100"/>
        <c:noMultiLvlLbl val="0"/>
      </c:catAx>
      <c:valAx>
        <c:axId val="51806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KwH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066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714375</xdr:colOff>
      <xdr:row>29</xdr:row>
      <xdr:rowOff>142875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704850</xdr:colOff>
      <xdr:row>29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workbookViewId="0">
      <selection activeCell="N8" sqref="N8:N19"/>
    </sheetView>
  </sheetViews>
  <sheetFormatPr defaultRowHeight="15.75" x14ac:dyDescent="0.25"/>
  <cols>
    <col min="1" max="1" width="10.77734375" customWidth="1"/>
    <col min="2" max="2" width="11.33203125" customWidth="1"/>
    <col min="3" max="3" width="0.88671875" style="9" customWidth="1"/>
    <col min="4" max="4" width="10.88671875" style="9" customWidth="1"/>
    <col min="5" max="5" width="14" customWidth="1"/>
    <col min="6" max="6" width="2" style="4" customWidth="1"/>
    <col min="7" max="8" width="10.77734375" customWidth="1"/>
    <col min="9" max="9" width="1" style="9" customWidth="1"/>
    <col min="10" max="10" width="10.5546875" style="9" customWidth="1"/>
    <col min="11" max="11" width="13.44140625" customWidth="1"/>
    <col min="12" max="12" width="1.88671875" style="4" customWidth="1"/>
    <col min="13" max="14" width="10.77734375" customWidth="1"/>
    <col min="15" max="15" width="0.88671875" style="9" customWidth="1"/>
    <col min="16" max="16" width="12.21875" style="9" customWidth="1"/>
    <col min="17" max="17" width="15.77734375" customWidth="1"/>
    <col min="18" max="18" width="3.33203125" customWidth="1"/>
  </cols>
  <sheetData>
    <row r="1" spans="1:17" ht="20.25" x14ac:dyDescent="0.3">
      <c r="A1" s="6" t="s">
        <v>36</v>
      </c>
      <c r="G1" s="93" t="s">
        <v>37</v>
      </c>
      <c r="H1" s="93"/>
      <c r="I1" s="93"/>
      <c r="J1" s="93"/>
      <c r="K1" s="38">
        <f>D20+J20+P20</f>
        <v>96574.170000000013</v>
      </c>
    </row>
    <row r="2" spans="1:17" ht="20.25" x14ac:dyDescent="0.3">
      <c r="A2" s="6"/>
      <c r="G2" s="93" t="s">
        <v>38</v>
      </c>
      <c r="H2" s="93"/>
      <c r="I2" s="93"/>
      <c r="J2" s="93"/>
      <c r="K2" s="39">
        <f>B20+H20+N20</f>
        <v>794558</v>
      </c>
    </row>
    <row r="4" spans="1:17" s="37" customFormat="1" ht="18" x14ac:dyDescent="0.25">
      <c r="A4" s="94" t="s">
        <v>23</v>
      </c>
      <c r="B4" s="94"/>
      <c r="C4" s="94"/>
      <c r="D4" s="94"/>
      <c r="F4" s="7"/>
      <c r="G4" s="94" t="s">
        <v>39</v>
      </c>
      <c r="H4" s="94"/>
      <c r="I4" s="94"/>
      <c r="J4" s="94"/>
      <c r="L4" s="7"/>
      <c r="M4" s="94" t="s">
        <v>6</v>
      </c>
      <c r="N4" s="94"/>
      <c r="O4" s="94"/>
      <c r="P4" s="94"/>
      <c r="Q4" s="94"/>
    </row>
    <row r="5" spans="1:17" x14ac:dyDescent="0.25">
      <c r="A5" s="97" t="s">
        <v>41</v>
      </c>
      <c r="B5" s="97"/>
      <c r="C5" s="97"/>
      <c r="D5" s="97"/>
      <c r="G5" s="97" t="s">
        <v>42</v>
      </c>
      <c r="H5" s="97"/>
      <c r="I5" s="97"/>
      <c r="J5" s="97"/>
    </row>
    <row r="6" spans="1:17" s="1" customFormat="1" x14ac:dyDescent="0.25">
      <c r="A6" s="2" t="s">
        <v>0</v>
      </c>
      <c r="B6" s="2" t="s">
        <v>1</v>
      </c>
      <c r="C6" s="10"/>
      <c r="D6" s="10" t="s">
        <v>2</v>
      </c>
      <c r="E6" s="2" t="s">
        <v>3</v>
      </c>
      <c r="F6" s="5"/>
      <c r="G6" s="2" t="s">
        <v>5</v>
      </c>
      <c r="H6" s="2" t="s">
        <v>1</v>
      </c>
      <c r="I6" s="10"/>
      <c r="J6" s="10" t="s">
        <v>2</v>
      </c>
      <c r="K6" s="2" t="s">
        <v>3</v>
      </c>
      <c r="L6" s="5"/>
      <c r="M6" s="2" t="s">
        <v>0</v>
      </c>
      <c r="N6" s="2" t="s">
        <v>1</v>
      </c>
      <c r="O6" s="10"/>
      <c r="P6" s="10" t="s">
        <v>2</v>
      </c>
      <c r="Q6" s="2" t="s">
        <v>3</v>
      </c>
    </row>
    <row r="7" spans="1:17" s="1" customFormat="1" x14ac:dyDescent="0.25">
      <c r="A7" s="15"/>
      <c r="B7" s="15"/>
      <c r="C7" s="16"/>
      <c r="D7" s="31"/>
      <c r="E7" s="15"/>
      <c r="F7" s="5"/>
      <c r="G7" s="2"/>
      <c r="H7" s="2"/>
      <c r="I7" s="10"/>
      <c r="J7" s="32"/>
      <c r="K7" s="2"/>
      <c r="L7" s="5"/>
      <c r="M7" s="2"/>
      <c r="N7" s="2"/>
      <c r="O7" s="10"/>
      <c r="P7" s="32"/>
      <c r="Q7" s="2"/>
    </row>
    <row r="8" spans="1:17" x14ac:dyDescent="0.25">
      <c r="A8" s="17" t="s">
        <v>24</v>
      </c>
      <c r="B8" s="18">
        <v>20009</v>
      </c>
      <c r="C8" s="16"/>
      <c r="D8" s="31">
        <v>5506</v>
      </c>
      <c r="E8" s="19"/>
      <c r="G8" s="17" t="s">
        <v>24</v>
      </c>
      <c r="H8" s="2">
        <v>5296</v>
      </c>
      <c r="I8" s="10"/>
      <c r="J8" s="32">
        <v>644.75</v>
      </c>
      <c r="K8" s="14" t="s">
        <v>35</v>
      </c>
      <c r="M8" s="17" t="s">
        <v>24</v>
      </c>
      <c r="N8" s="2">
        <v>28026</v>
      </c>
      <c r="O8" s="10"/>
      <c r="P8" s="32">
        <v>1965.34</v>
      </c>
      <c r="Q8" s="3" t="s">
        <v>28</v>
      </c>
    </row>
    <row r="9" spans="1:17" x14ac:dyDescent="0.25">
      <c r="A9" s="17" t="s">
        <v>10</v>
      </c>
      <c r="B9" s="18">
        <v>54248</v>
      </c>
      <c r="C9" s="16"/>
      <c r="D9" s="31">
        <v>6483</v>
      </c>
      <c r="E9" s="19"/>
      <c r="G9" s="17" t="s">
        <v>10</v>
      </c>
      <c r="H9" s="2">
        <v>5621</v>
      </c>
      <c r="I9" s="10"/>
      <c r="J9" s="32">
        <v>984.75</v>
      </c>
      <c r="K9" s="14"/>
      <c r="M9" s="17" t="s">
        <v>10</v>
      </c>
      <c r="N9" s="2"/>
      <c r="O9" s="10"/>
      <c r="P9" s="32"/>
      <c r="Q9" s="3"/>
    </row>
    <row r="10" spans="1:17" x14ac:dyDescent="0.25">
      <c r="A10" s="17" t="s">
        <v>11</v>
      </c>
      <c r="B10" s="18">
        <v>62188</v>
      </c>
      <c r="C10" s="16"/>
      <c r="D10" s="31">
        <v>7443</v>
      </c>
      <c r="E10" s="19"/>
      <c r="G10" s="17" t="s">
        <v>11</v>
      </c>
      <c r="H10" s="2">
        <v>6333</v>
      </c>
      <c r="I10" s="10"/>
      <c r="J10" s="32">
        <v>1070.1199999999999</v>
      </c>
      <c r="K10" s="14"/>
      <c r="M10" s="17" t="s">
        <v>11</v>
      </c>
      <c r="N10" s="2"/>
      <c r="O10" s="10"/>
      <c r="P10" s="32"/>
      <c r="Q10" s="3"/>
    </row>
    <row r="11" spans="1:17" x14ac:dyDescent="0.25">
      <c r="A11" s="17" t="s">
        <v>12</v>
      </c>
      <c r="B11" s="18">
        <v>55195</v>
      </c>
      <c r="C11" s="16"/>
      <c r="D11" s="31">
        <v>6551.8</v>
      </c>
      <c r="E11" s="19"/>
      <c r="G11" s="17" t="s">
        <v>12</v>
      </c>
      <c r="H11" s="2">
        <v>4708</v>
      </c>
      <c r="I11" s="10"/>
      <c r="J11" s="32">
        <v>817.9</v>
      </c>
      <c r="K11" s="14"/>
      <c r="M11" s="17" t="s">
        <v>12</v>
      </c>
      <c r="N11" s="2">
        <v>8117</v>
      </c>
      <c r="O11" s="10"/>
      <c r="P11" s="32">
        <v>569.16999999999996</v>
      </c>
      <c r="Q11" s="3" t="s">
        <v>29</v>
      </c>
    </row>
    <row r="12" spans="1:17" ht="25.5" x14ac:dyDescent="0.25">
      <c r="A12" s="17" t="s">
        <v>13</v>
      </c>
      <c r="B12" s="18">
        <v>59908</v>
      </c>
      <c r="C12" s="16"/>
      <c r="D12" s="31">
        <v>7155.64</v>
      </c>
      <c r="E12" s="19"/>
      <c r="G12" s="17" t="s">
        <v>13</v>
      </c>
      <c r="H12" s="41">
        <v>6516</v>
      </c>
      <c r="I12" s="42"/>
      <c r="J12" s="44">
        <v>1073</v>
      </c>
      <c r="K12" s="43" t="s">
        <v>40</v>
      </c>
      <c r="M12" s="17" t="s">
        <v>13</v>
      </c>
      <c r="N12" s="2"/>
      <c r="O12" s="10"/>
      <c r="P12" s="32"/>
      <c r="Q12" s="3"/>
    </row>
    <row r="13" spans="1:17" x14ac:dyDescent="0.25">
      <c r="A13" s="17" t="s">
        <v>14</v>
      </c>
      <c r="B13" s="18">
        <v>54544</v>
      </c>
      <c r="C13" s="16"/>
      <c r="D13" s="31">
        <v>6543.07</v>
      </c>
      <c r="E13" s="19"/>
      <c r="G13" s="17" t="s">
        <v>14</v>
      </c>
      <c r="H13" s="2">
        <v>5089</v>
      </c>
      <c r="I13" s="10"/>
      <c r="J13" s="32">
        <v>847.47</v>
      </c>
      <c r="K13" s="14"/>
      <c r="M13" s="17" t="s">
        <v>14</v>
      </c>
      <c r="N13" s="2"/>
      <c r="O13" s="10"/>
      <c r="P13" s="32"/>
      <c r="Q13" s="14"/>
    </row>
    <row r="14" spans="1:17" x14ac:dyDescent="0.25">
      <c r="A14" s="17" t="s">
        <v>15</v>
      </c>
      <c r="B14" s="18">
        <v>59049</v>
      </c>
      <c r="C14" s="16"/>
      <c r="D14" s="31">
        <v>7053.17</v>
      </c>
      <c r="E14" s="19"/>
      <c r="G14" s="17" t="s">
        <v>15</v>
      </c>
      <c r="H14" s="2">
        <v>6118</v>
      </c>
      <c r="I14" s="10"/>
      <c r="J14" s="32">
        <v>1000.35</v>
      </c>
      <c r="K14" s="14"/>
      <c r="M14" s="17" t="s">
        <v>15</v>
      </c>
      <c r="N14" s="2">
        <v>11260</v>
      </c>
      <c r="O14" s="10"/>
      <c r="P14" s="32">
        <v>789.59</v>
      </c>
      <c r="Q14" s="26" t="s">
        <v>30</v>
      </c>
    </row>
    <row r="15" spans="1:17" x14ac:dyDescent="0.25">
      <c r="A15" s="17" t="s">
        <v>16</v>
      </c>
      <c r="B15" s="18">
        <v>57306</v>
      </c>
      <c r="C15" s="16"/>
      <c r="D15" s="31">
        <v>6871.06</v>
      </c>
      <c r="E15" s="19"/>
      <c r="G15" s="17" t="s">
        <v>16</v>
      </c>
      <c r="H15" s="2">
        <v>4477</v>
      </c>
      <c r="I15" s="10"/>
      <c r="J15" s="32">
        <v>630.65</v>
      </c>
      <c r="K15" s="14"/>
      <c r="M15" s="17" t="s">
        <v>16</v>
      </c>
      <c r="N15" s="2"/>
      <c r="O15" s="10"/>
      <c r="P15" s="32"/>
      <c r="Q15" s="14"/>
    </row>
    <row r="16" spans="1:17" x14ac:dyDescent="0.25">
      <c r="A16" s="17" t="s">
        <v>17</v>
      </c>
      <c r="B16" s="18">
        <v>58425</v>
      </c>
      <c r="C16" s="16"/>
      <c r="D16" s="31">
        <v>6996.62</v>
      </c>
      <c r="E16" s="19"/>
      <c r="G16" s="17" t="s">
        <v>17</v>
      </c>
      <c r="H16" s="2">
        <v>5019</v>
      </c>
      <c r="I16" s="10"/>
      <c r="J16" s="32">
        <v>732.88</v>
      </c>
      <c r="K16" s="14"/>
      <c r="M16" s="17" t="s">
        <v>17</v>
      </c>
      <c r="N16" s="2"/>
      <c r="O16" s="10"/>
      <c r="P16" s="32"/>
      <c r="Q16" s="14"/>
    </row>
    <row r="17" spans="1:17" x14ac:dyDescent="0.25">
      <c r="A17" s="17" t="s">
        <v>18</v>
      </c>
      <c r="B17" s="18">
        <v>56959</v>
      </c>
      <c r="C17" s="16"/>
      <c r="D17" s="31">
        <v>6829</v>
      </c>
      <c r="E17" s="19"/>
      <c r="G17" s="17" t="s">
        <v>18</v>
      </c>
      <c r="H17" s="2">
        <v>5322</v>
      </c>
      <c r="I17" s="10"/>
      <c r="J17" s="32">
        <v>734</v>
      </c>
      <c r="K17" s="14"/>
      <c r="M17" s="17" t="s">
        <v>18</v>
      </c>
      <c r="N17" s="2">
        <v>28232</v>
      </c>
      <c r="O17" s="10"/>
      <c r="P17" s="32">
        <v>1979.75</v>
      </c>
      <c r="Q17" s="26" t="s">
        <v>31</v>
      </c>
    </row>
    <row r="18" spans="1:17" x14ac:dyDescent="0.25">
      <c r="A18" s="17" t="s">
        <v>19</v>
      </c>
      <c r="B18" s="18">
        <v>61532</v>
      </c>
      <c r="C18" s="16"/>
      <c r="D18" s="31">
        <v>7371</v>
      </c>
      <c r="E18" s="19"/>
      <c r="G18" s="17" t="s">
        <v>19</v>
      </c>
      <c r="H18" s="2">
        <v>3297</v>
      </c>
      <c r="I18" s="10"/>
      <c r="J18" s="32">
        <v>533</v>
      </c>
      <c r="K18" s="14"/>
      <c r="M18" s="17" t="s">
        <v>19</v>
      </c>
      <c r="N18" s="2"/>
      <c r="O18" s="10"/>
      <c r="P18" s="32"/>
      <c r="Q18" s="14" t="s">
        <v>34</v>
      </c>
    </row>
    <row r="19" spans="1:17" x14ac:dyDescent="0.25">
      <c r="A19" s="17" t="s">
        <v>20</v>
      </c>
      <c r="B19" s="18">
        <v>58789</v>
      </c>
      <c r="C19" s="16"/>
      <c r="D19" s="31">
        <v>7040</v>
      </c>
      <c r="E19" s="19"/>
      <c r="G19" s="17" t="s">
        <v>20</v>
      </c>
      <c r="H19" s="2">
        <v>2975</v>
      </c>
      <c r="I19" s="10"/>
      <c r="J19" s="32">
        <v>358.09</v>
      </c>
      <c r="K19" s="14"/>
      <c r="M19" s="17" t="s">
        <v>20</v>
      </c>
      <c r="N19" s="2"/>
      <c r="O19" s="10"/>
      <c r="P19" s="32"/>
      <c r="Q19" s="14"/>
    </row>
    <row r="20" spans="1:17" x14ac:dyDescent="0.25">
      <c r="A20" s="8" t="s">
        <v>4</v>
      </c>
      <c r="B20" s="20">
        <f>SUM(B8:B19)</f>
        <v>658152</v>
      </c>
      <c r="C20" s="12"/>
      <c r="D20" s="33">
        <f>SUM(D8:D19)</f>
        <v>81843.360000000001</v>
      </c>
      <c r="E20" s="11"/>
      <c r="G20" s="8" t="s">
        <v>4</v>
      </c>
      <c r="H20" s="11">
        <f>SUM(H8:H19)</f>
        <v>60771</v>
      </c>
      <c r="I20" s="12"/>
      <c r="J20" s="33">
        <f>SUM(J8:J19)</f>
        <v>9426.9600000000009</v>
      </c>
      <c r="K20" s="11"/>
      <c r="M20" s="8" t="s">
        <v>4</v>
      </c>
      <c r="N20" s="2">
        <f>SUM(N8:N19)</f>
        <v>75635</v>
      </c>
      <c r="O20" s="10"/>
      <c r="P20" s="34">
        <f>SUM(P8:P19)</f>
        <v>5303.85</v>
      </c>
      <c r="Q20" s="3"/>
    </row>
    <row r="22" spans="1:17" x14ac:dyDescent="0.25">
      <c r="A22" s="24" t="s">
        <v>27</v>
      </c>
      <c r="G22" s="24" t="s">
        <v>26</v>
      </c>
      <c r="M22" s="24" t="s">
        <v>25</v>
      </c>
    </row>
    <row r="23" spans="1:17" x14ac:dyDescent="0.25">
      <c r="A23" s="25" t="s">
        <v>24</v>
      </c>
      <c r="B23" s="40">
        <v>5800</v>
      </c>
      <c r="C23" s="27"/>
      <c r="E23" s="9"/>
      <c r="F23"/>
      <c r="G23" s="25" t="s">
        <v>24</v>
      </c>
      <c r="H23" s="28">
        <v>700</v>
      </c>
      <c r="I23" s="27"/>
      <c r="K23" s="9"/>
      <c r="L23"/>
      <c r="M23" s="25" t="s">
        <v>24</v>
      </c>
      <c r="N23" s="28">
        <v>1050</v>
      </c>
      <c r="O23" s="27"/>
      <c r="P23"/>
    </row>
    <row r="24" spans="1:17" x14ac:dyDescent="0.25">
      <c r="A24" s="25" t="s">
        <v>10</v>
      </c>
      <c r="B24" s="29">
        <v>6700</v>
      </c>
      <c r="C24"/>
      <c r="E24" s="9"/>
      <c r="F24"/>
      <c r="G24" s="25" t="s">
        <v>10</v>
      </c>
      <c r="H24" s="29">
        <v>750</v>
      </c>
      <c r="I24"/>
      <c r="K24" s="9"/>
      <c r="L24"/>
      <c r="M24" s="25" t="s">
        <v>10</v>
      </c>
      <c r="N24" s="29"/>
      <c r="O24"/>
      <c r="P24"/>
    </row>
    <row r="25" spans="1:17" x14ac:dyDescent="0.25">
      <c r="A25" s="25" t="s">
        <v>11</v>
      </c>
      <c r="B25" s="29">
        <v>7500</v>
      </c>
      <c r="C25"/>
      <c r="E25" s="9"/>
      <c r="F25"/>
      <c r="G25" s="25" t="s">
        <v>11</v>
      </c>
      <c r="H25" s="29">
        <v>900</v>
      </c>
      <c r="I25"/>
      <c r="K25" s="9"/>
      <c r="L25"/>
      <c r="M25" s="25" t="s">
        <v>11</v>
      </c>
      <c r="N25" s="29"/>
      <c r="O25"/>
      <c r="P25"/>
    </row>
    <row r="26" spans="1:17" x14ac:dyDescent="0.25">
      <c r="A26" s="25" t="s">
        <v>12</v>
      </c>
      <c r="B26" s="29">
        <v>6200</v>
      </c>
      <c r="C26"/>
      <c r="E26" s="9"/>
      <c r="F26"/>
      <c r="G26" s="25" t="s">
        <v>12</v>
      </c>
      <c r="H26" s="29">
        <v>700</v>
      </c>
      <c r="I26"/>
      <c r="K26" s="9"/>
      <c r="L26"/>
      <c r="M26" s="25" t="s">
        <v>12</v>
      </c>
      <c r="N26" s="29">
        <v>1050</v>
      </c>
      <c r="O26"/>
      <c r="P26"/>
    </row>
    <row r="27" spans="1:17" x14ac:dyDescent="0.25">
      <c r="A27" s="25" t="s">
        <v>13</v>
      </c>
      <c r="B27" s="29">
        <v>8100</v>
      </c>
      <c r="C27"/>
      <c r="E27" s="9"/>
      <c r="F27"/>
      <c r="G27" s="25" t="s">
        <v>13</v>
      </c>
      <c r="H27" s="29">
        <v>900</v>
      </c>
      <c r="I27"/>
      <c r="K27" s="9"/>
      <c r="L27"/>
      <c r="M27" s="25" t="s">
        <v>13</v>
      </c>
      <c r="N27" s="29"/>
      <c r="O27"/>
      <c r="P27"/>
    </row>
    <row r="28" spans="1:17" x14ac:dyDescent="0.25">
      <c r="A28" s="25" t="s">
        <v>14</v>
      </c>
      <c r="B28" s="29">
        <v>6500</v>
      </c>
      <c r="C28"/>
      <c r="E28" s="9"/>
      <c r="F28"/>
      <c r="G28" s="25" t="s">
        <v>14</v>
      </c>
      <c r="H28" s="29">
        <v>700</v>
      </c>
      <c r="I28"/>
      <c r="K28" s="9"/>
      <c r="L28"/>
      <c r="M28" s="25" t="s">
        <v>14</v>
      </c>
      <c r="N28" s="29"/>
      <c r="O28"/>
      <c r="P28"/>
    </row>
    <row r="29" spans="1:17" x14ac:dyDescent="0.25">
      <c r="A29" s="25" t="s">
        <v>15</v>
      </c>
      <c r="B29" s="29">
        <v>6500</v>
      </c>
      <c r="C29"/>
      <c r="E29" s="9"/>
      <c r="F29"/>
      <c r="G29" s="25" t="s">
        <v>15</v>
      </c>
      <c r="H29" s="29">
        <v>800</v>
      </c>
      <c r="I29"/>
      <c r="K29" s="9"/>
      <c r="L29"/>
      <c r="M29" s="25" t="s">
        <v>15</v>
      </c>
      <c r="N29" s="29">
        <v>1050</v>
      </c>
      <c r="O29"/>
      <c r="P29"/>
    </row>
    <row r="30" spans="1:17" x14ac:dyDescent="0.25">
      <c r="A30" s="25" t="s">
        <v>16</v>
      </c>
      <c r="B30" s="29">
        <v>5000</v>
      </c>
      <c r="C30"/>
      <c r="E30" s="9"/>
      <c r="F30"/>
      <c r="G30" s="25" t="s">
        <v>16</v>
      </c>
      <c r="H30" s="29">
        <v>600</v>
      </c>
      <c r="I30"/>
      <c r="K30" s="9"/>
      <c r="L30"/>
      <c r="M30" s="25" t="s">
        <v>16</v>
      </c>
      <c r="N30" s="29"/>
      <c r="O30"/>
      <c r="P30"/>
    </row>
    <row r="31" spans="1:17" x14ac:dyDescent="0.25">
      <c r="A31" s="25" t="s">
        <v>17</v>
      </c>
      <c r="B31" s="29">
        <v>5000</v>
      </c>
      <c r="C31"/>
      <c r="E31" s="9"/>
      <c r="F31"/>
      <c r="G31" s="25" t="s">
        <v>17</v>
      </c>
      <c r="H31" s="29">
        <v>700</v>
      </c>
      <c r="I31"/>
      <c r="K31" s="9"/>
      <c r="L31"/>
      <c r="M31" s="25" t="s">
        <v>17</v>
      </c>
      <c r="N31" s="29"/>
      <c r="O31"/>
      <c r="P31"/>
    </row>
    <row r="32" spans="1:17" x14ac:dyDescent="0.25">
      <c r="A32" s="25" t="s">
        <v>18</v>
      </c>
      <c r="B32" s="29">
        <v>5000</v>
      </c>
      <c r="C32"/>
      <c r="E32" s="9"/>
      <c r="F32"/>
      <c r="G32" s="25" t="s">
        <v>18</v>
      </c>
      <c r="H32" s="29">
        <v>700</v>
      </c>
      <c r="I32"/>
      <c r="K32" s="9"/>
      <c r="L32"/>
      <c r="M32" s="25" t="s">
        <v>18</v>
      </c>
      <c r="N32" s="29">
        <v>1050</v>
      </c>
      <c r="O32"/>
      <c r="P32"/>
    </row>
    <row r="33" spans="1:16" x14ac:dyDescent="0.25">
      <c r="A33" s="25" t="s">
        <v>19</v>
      </c>
      <c r="B33" s="29">
        <v>4500</v>
      </c>
      <c r="C33"/>
      <c r="E33" s="9"/>
      <c r="F33"/>
      <c r="G33" s="25" t="s">
        <v>19</v>
      </c>
      <c r="H33" s="29">
        <v>500</v>
      </c>
      <c r="I33"/>
      <c r="K33" s="9"/>
      <c r="L33"/>
      <c r="M33" s="25" t="s">
        <v>19</v>
      </c>
      <c r="N33" s="29"/>
      <c r="O33"/>
      <c r="P33"/>
    </row>
    <row r="34" spans="1:16" ht="15.75" customHeight="1" x14ac:dyDescent="0.25">
      <c r="A34" s="25" t="s">
        <v>20</v>
      </c>
      <c r="B34" s="29">
        <v>3200</v>
      </c>
      <c r="C34" s="95"/>
      <c r="D34" s="96"/>
      <c r="E34" s="9"/>
      <c r="F34" s="9"/>
      <c r="G34" s="25" t="s">
        <v>20</v>
      </c>
      <c r="H34" s="29">
        <v>400</v>
      </c>
      <c r="I34" s="30"/>
      <c r="J34"/>
      <c r="K34" s="9"/>
      <c r="L34" s="9"/>
      <c r="M34" s="25" t="s">
        <v>20</v>
      </c>
      <c r="N34" s="29"/>
      <c r="O34" s="30"/>
      <c r="P34"/>
    </row>
    <row r="35" spans="1:16" ht="15.75" customHeight="1" x14ac:dyDescent="0.25">
      <c r="A35" s="90">
        <f>SUM(B23:B34)</f>
        <v>70000</v>
      </c>
      <c r="B35" s="91"/>
      <c r="G35" s="90">
        <f>SUM(H23:H34)</f>
        <v>8350</v>
      </c>
      <c r="H35" s="92"/>
      <c r="M35" s="90">
        <f>SUM(N23:N34)</f>
        <v>4200</v>
      </c>
      <c r="N35" s="92"/>
    </row>
  </sheetData>
  <mergeCells count="11">
    <mergeCell ref="A35:B35"/>
    <mergeCell ref="G35:H35"/>
    <mergeCell ref="M35:N35"/>
    <mergeCell ref="G1:J1"/>
    <mergeCell ref="G2:J2"/>
    <mergeCell ref="A4:D4"/>
    <mergeCell ref="G4:J4"/>
    <mergeCell ref="M4:Q4"/>
    <mergeCell ref="C34:D34"/>
    <mergeCell ref="A5:D5"/>
    <mergeCell ref="G5:J5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N8" sqref="N8:N19"/>
    </sheetView>
  </sheetViews>
  <sheetFormatPr defaultRowHeight="15.75" x14ac:dyDescent="0.25"/>
  <cols>
    <col min="1" max="1" width="10.77734375" customWidth="1"/>
    <col min="2" max="2" width="11.33203125" customWidth="1"/>
    <col min="3" max="3" width="0.88671875" style="9" customWidth="1"/>
    <col min="4" max="4" width="10.88671875" style="9" customWidth="1"/>
    <col min="5" max="5" width="14" customWidth="1"/>
    <col min="6" max="6" width="2" style="4" customWidth="1"/>
    <col min="7" max="8" width="10.77734375" customWidth="1"/>
    <col min="9" max="9" width="1" style="9" customWidth="1"/>
    <col min="10" max="10" width="10.5546875" style="9" customWidth="1"/>
    <col min="11" max="11" width="13.44140625" customWidth="1"/>
    <col min="12" max="12" width="1.88671875" style="4" customWidth="1"/>
    <col min="13" max="14" width="10.77734375" customWidth="1"/>
    <col min="15" max="15" width="0.88671875" style="9" customWidth="1"/>
    <col min="16" max="16" width="12.21875" style="9" customWidth="1"/>
    <col min="17" max="17" width="15.77734375" customWidth="1"/>
    <col min="18" max="18" width="3.33203125" customWidth="1"/>
  </cols>
  <sheetData>
    <row r="1" spans="1:23" ht="20.25" x14ac:dyDescent="0.3">
      <c r="A1" s="6" t="s">
        <v>43</v>
      </c>
      <c r="G1" s="93" t="s">
        <v>44</v>
      </c>
      <c r="H1" s="93"/>
      <c r="I1" s="93"/>
      <c r="J1" s="93"/>
      <c r="K1" s="46">
        <f>D20+J20+P20</f>
        <v>82541.789999999994</v>
      </c>
      <c r="M1" t="s">
        <v>56</v>
      </c>
    </row>
    <row r="2" spans="1:23" ht="20.25" x14ac:dyDescent="0.3">
      <c r="A2" s="6"/>
      <c r="G2" s="93" t="s">
        <v>45</v>
      </c>
      <c r="H2" s="93"/>
      <c r="I2" s="93"/>
      <c r="J2" s="93"/>
      <c r="K2" s="47">
        <f>B20+H20+N20</f>
        <v>636518</v>
      </c>
    </row>
    <row r="4" spans="1:23" s="45" customFormat="1" ht="18" x14ac:dyDescent="0.25">
      <c r="A4" s="94" t="s">
        <v>23</v>
      </c>
      <c r="B4" s="94"/>
      <c r="C4" s="94"/>
      <c r="D4" s="94"/>
      <c r="F4" s="7"/>
      <c r="G4" s="94" t="s">
        <v>47</v>
      </c>
      <c r="H4" s="94"/>
      <c r="I4" s="94"/>
      <c r="J4" s="94"/>
      <c r="L4" s="7"/>
      <c r="M4" s="94" t="s">
        <v>6</v>
      </c>
      <c r="N4" s="94"/>
      <c r="O4" s="94"/>
      <c r="P4" s="94"/>
      <c r="Q4" s="94"/>
      <c r="S4" s="98" t="s">
        <v>52</v>
      </c>
      <c r="T4" s="98"/>
      <c r="U4" s="98"/>
      <c r="V4" s="98"/>
      <c r="W4" s="51"/>
    </row>
    <row r="5" spans="1:23" x14ac:dyDescent="0.25">
      <c r="A5" s="97" t="s">
        <v>41</v>
      </c>
      <c r="B5" s="97"/>
      <c r="C5" s="97"/>
      <c r="D5" s="97"/>
      <c r="G5" s="97" t="s">
        <v>42</v>
      </c>
      <c r="H5" s="97"/>
      <c r="I5" s="97"/>
      <c r="J5" s="97"/>
      <c r="S5" s="99" t="s">
        <v>41</v>
      </c>
      <c r="T5" s="99"/>
      <c r="U5" s="99"/>
      <c r="V5" s="99"/>
      <c r="W5" s="52"/>
    </row>
    <row r="6" spans="1:23" s="1" customFormat="1" x14ac:dyDescent="0.25">
      <c r="A6" s="2" t="s">
        <v>0</v>
      </c>
      <c r="B6" s="2" t="s">
        <v>1</v>
      </c>
      <c r="C6" s="10"/>
      <c r="D6" s="10" t="s">
        <v>2</v>
      </c>
      <c r="E6" s="2" t="s">
        <v>3</v>
      </c>
      <c r="F6" s="5"/>
      <c r="G6" s="2" t="s">
        <v>5</v>
      </c>
      <c r="H6" s="2" t="s">
        <v>1</v>
      </c>
      <c r="I6" s="10"/>
      <c r="J6" s="10" t="s">
        <v>2</v>
      </c>
      <c r="K6" s="2" t="s">
        <v>3</v>
      </c>
      <c r="L6" s="5"/>
      <c r="M6" s="2" t="s">
        <v>0</v>
      </c>
      <c r="N6" s="2" t="s">
        <v>1</v>
      </c>
      <c r="O6" s="10"/>
      <c r="P6" s="10" t="s">
        <v>2</v>
      </c>
      <c r="Q6" s="2" t="s">
        <v>3</v>
      </c>
      <c r="S6" s="53" t="s">
        <v>0</v>
      </c>
      <c r="T6" s="53" t="s">
        <v>1</v>
      </c>
      <c r="U6" s="54"/>
      <c r="V6" s="54" t="s">
        <v>2</v>
      </c>
      <c r="W6" s="53" t="s">
        <v>3</v>
      </c>
    </row>
    <row r="7" spans="1:23" s="1" customFormat="1" x14ac:dyDescent="0.25">
      <c r="A7" s="15"/>
      <c r="B7" s="15"/>
      <c r="C7" s="16"/>
      <c r="D7" s="31"/>
      <c r="E7" s="15"/>
      <c r="F7" s="5"/>
      <c r="G7" s="2"/>
      <c r="H7" s="2"/>
      <c r="I7" s="10"/>
      <c r="J7" s="32"/>
      <c r="K7" s="2"/>
      <c r="L7" s="5"/>
      <c r="M7" s="2"/>
      <c r="N7" s="2"/>
      <c r="O7" s="10"/>
      <c r="P7" s="32"/>
      <c r="Q7" s="2"/>
      <c r="S7" s="55"/>
      <c r="T7" s="55"/>
      <c r="U7" s="56"/>
      <c r="V7" s="57"/>
      <c r="W7" s="55"/>
    </row>
    <row r="8" spans="1:23" x14ac:dyDescent="0.25">
      <c r="A8" s="17" t="s">
        <v>24</v>
      </c>
      <c r="B8" s="18">
        <v>58139</v>
      </c>
      <c r="C8" s="16"/>
      <c r="D8" s="31">
        <v>6972.43</v>
      </c>
      <c r="E8" s="19"/>
      <c r="G8" s="17" t="s">
        <v>24</v>
      </c>
      <c r="H8" s="2">
        <v>5223</v>
      </c>
      <c r="I8" s="10"/>
      <c r="J8" s="32">
        <v>760.62</v>
      </c>
      <c r="K8" s="14" t="s">
        <v>46</v>
      </c>
      <c r="M8" s="17" t="s">
        <v>24</v>
      </c>
      <c r="N8" s="2">
        <v>26256</v>
      </c>
      <c r="O8" s="10"/>
      <c r="P8" s="32">
        <v>1841</v>
      </c>
      <c r="Q8" s="3"/>
      <c r="S8" s="58" t="s">
        <v>24</v>
      </c>
      <c r="T8" s="59">
        <v>58139</v>
      </c>
      <c r="U8" s="56"/>
      <c r="V8" s="57">
        <v>6972.43</v>
      </c>
      <c r="W8" s="60"/>
    </row>
    <row r="9" spans="1:23" x14ac:dyDescent="0.25">
      <c r="A9" s="17" t="s">
        <v>10</v>
      </c>
      <c r="B9" s="18">
        <v>61341</v>
      </c>
      <c r="C9" s="16"/>
      <c r="D9" s="31">
        <v>8519</v>
      </c>
      <c r="E9" s="19"/>
      <c r="G9" s="17" t="s">
        <v>10</v>
      </c>
      <c r="H9" s="2">
        <v>5664</v>
      </c>
      <c r="I9" s="10"/>
      <c r="J9" s="32">
        <v>861</v>
      </c>
      <c r="K9" s="14"/>
      <c r="M9" s="17" t="s">
        <v>10</v>
      </c>
      <c r="N9" s="2"/>
      <c r="O9" s="10"/>
      <c r="P9" s="32"/>
      <c r="Q9" s="3"/>
      <c r="S9" s="58" t="s">
        <v>10</v>
      </c>
      <c r="T9" s="59">
        <v>61341</v>
      </c>
      <c r="U9" s="56"/>
      <c r="V9" s="57">
        <v>8519</v>
      </c>
      <c r="W9" s="60"/>
    </row>
    <row r="10" spans="1:23" x14ac:dyDescent="0.25">
      <c r="A10" s="17" t="s">
        <v>11</v>
      </c>
      <c r="B10" s="18">
        <v>70665</v>
      </c>
      <c r="C10" s="16"/>
      <c r="D10" s="31">
        <v>9607</v>
      </c>
      <c r="E10" s="19"/>
      <c r="G10" s="17" t="s">
        <v>11</v>
      </c>
      <c r="H10" s="2">
        <v>6074</v>
      </c>
      <c r="I10" s="10"/>
      <c r="J10" s="32">
        <v>916.74</v>
      </c>
      <c r="K10" s="14"/>
      <c r="M10" s="17" t="s">
        <v>11</v>
      </c>
      <c r="N10" s="2"/>
      <c r="O10" s="10"/>
      <c r="P10" s="32"/>
      <c r="Q10" s="3"/>
      <c r="S10" s="58" t="s">
        <v>11</v>
      </c>
      <c r="T10" s="59">
        <v>70665</v>
      </c>
      <c r="U10" s="56"/>
      <c r="V10" s="57">
        <v>9607</v>
      </c>
      <c r="W10" s="60"/>
    </row>
    <row r="11" spans="1:23" x14ac:dyDescent="0.25">
      <c r="A11" s="17" t="s">
        <v>12</v>
      </c>
      <c r="B11" s="18">
        <v>71209</v>
      </c>
      <c r="C11" s="16"/>
      <c r="D11" s="31">
        <v>9696</v>
      </c>
      <c r="E11" s="19"/>
      <c r="G11" s="17" t="s">
        <v>12</v>
      </c>
      <c r="H11" s="2">
        <v>4915</v>
      </c>
      <c r="I11" s="10"/>
      <c r="J11" s="32">
        <v>761</v>
      </c>
      <c r="K11" s="14"/>
      <c r="M11" s="17" t="s">
        <v>12</v>
      </c>
      <c r="N11" s="2">
        <v>7351</v>
      </c>
      <c r="O11" s="10"/>
      <c r="P11" s="32">
        <v>515</v>
      </c>
      <c r="Q11" s="3"/>
      <c r="S11" s="58" t="s">
        <v>12</v>
      </c>
      <c r="T11" s="59">
        <v>71209</v>
      </c>
      <c r="U11" s="56"/>
      <c r="V11" s="57">
        <v>9696</v>
      </c>
      <c r="W11" s="60"/>
    </row>
    <row r="12" spans="1:23" x14ac:dyDescent="0.25">
      <c r="A12" s="17" t="s">
        <v>13</v>
      </c>
      <c r="B12" s="18">
        <v>63980</v>
      </c>
      <c r="C12" s="16"/>
      <c r="D12" s="31">
        <v>8854</v>
      </c>
      <c r="E12" s="19"/>
      <c r="G12" s="17" t="s">
        <v>13</v>
      </c>
      <c r="H12" s="41">
        <v>6297</v>
      </c>
      <c r="I12" s="42"/>
      <c r="J12" s="44">
        <v>945</v>
      </c>
      <c r="K12" s="43"/>
      <c r="M12" s="17" t="s">
        <v>13</v>
      </c>
      <c r="N12" s="2"/>
      <c r="O12" s="10"/>
      <c r="P12" s="32"/>
      <c r="Q12" s="3"/>
      <c r="S12" s="58" t="s">
        <v>13</v>
      </c>
      <c r="T12" s="59">
        <v>75984</v>
      </c>
      <c r="U12" s="56"/>
      <c r="V12" s="57">
        <v>10343</v>
      </c>
      <c r="W12" s="60"/>
    </row>
    <row r="13" spans="1:23" x14ac:dyDescent="0.25">
      <c r="A13" s="17" t="s">
        <v>14</v>
      </c>
      <c r="B13" s="18">
        <v>29462</v>
      </c>
      <c r="C13" s="16"/>
      <c r="D13" s="31">
        <v>4039</v>
      </c>
      <c r="E13" s="19"/>
      <c r="G13" s="17" t="s">
        <v>14</v>
      </c>
      <c r="H13" s="2">
        <v>5374</v>
      </c>
      <c r="I13" s="10"/>
      <c r="J13" s="32">
        <v>822</v>
      </c>
      <c r="K13" s="14"/>
      <c r="M13" s="17" t="s">
        <v>14</v>
      </c>
      <c r="N13" s="2"/>
      <c r="O13" s="10"/>
      <c r="P13" s="32"/>
      <c r="Q13" s="14"/>
      <c r="S13" s="58" t="s">
        <v>14</v>
      </c>
      <c r="T13" s="59">
        <v>71543</v>
      </c>
      <c r="U13" s="56"/>
      <c r="V13" s="57">
        <v>9764</v>
      </c>
      <c r="W13" s="60"/>
    </row>
    <row r="14" spans="1:23" ht="24" x14ac:dyDescent="0.25">
      <c r="A14" s="17" t="s">
        <v>15</v>
      </c>
      <c r="B14" s="18">
        <v>30063</v>
      </c>
      <c r="C14" s="16"/>
      <c r="D14" s="31">
        <v>4270</v>
      </c>
      <c r="E14" s="19" t="s">
        <v>48</v>
      </c>
      <c r="G14" s="17" t="s">
        <v>15</v>
      </c>
      <c r="H14" s="2">
        <v>5188</v>
      </c>
      <c r="I14" s="10"/>
      <c r="J14" s="32">
        <v>796</v>
      </c>
      <c r="K14" s="19" t="s">
        <v>48</v>
      </c>
      <c r="M14" s="17" t="s">
        <v>15</v>
      </c>
      <c r="N14" s="2">
        <v>10863</v>
      </c>
      <c r="O14" s="10"/>
      <c r="P14" s="32">
        <v>761</v>
      </c>
      <c r="Q14" s="19" t="s">
        <v>48</v>
      </c>
      <c r="S14" s="58" t="s">
        <v>15</v>
      </c>
      <c r="T14" s="59">
        <v>75176</v>
      </c>
      <c r="U14" s="56"/>
      <c r="V14" s="57">
        <v>10236</v>
      </c>
      <c r="W14" s="60" t="s">
        <v>48</v>
      </c>
    </row>
    <row r="15" spans="1:23" x14ac:dyDescent="0.25">
      <c r="A15" s="17" t="s">
        <v>16</v>
      </c>
      <c r="B15" s="18">
        <v>27234</v>
      </c>
      <c r="C15" s="16"/>
      <c r="D15" s="31">
        <v>3883</v>
      </c>
      <c r="E15" s="19"/>
      <c r="G15" s="17" t="s">
        <v>16</v>
      </c>
      <c r="H15" s="2">
        <v>2210</v>
      </c>
      <c r="I15" s="10"/>
      <c r="J15" s="32">
        <v>405</v>
      </c>
      <c r="K15" s="14"/>
      <c r="M15" s="17" t="s">
        <v>16</v>
      </c>
      <c r="N15" s="2"/>
      <c r="O15" s="10"/>
      <c r="P15" s="32"/>
      <c r="Q15" s="14"/>
      <c r="S15" s="58" t="s">
        <v>16</v>
      </c>
      <c r="T15" s="59">
        <v>66642</v>
      </c>
      <c r="U15" s="56"/>
      <c r="V15" s="57">
        <v>9099</v>
      </c>
      <c r="W15" s="60"/>
    </row>
    <row r="16" spans="1:23" x14ac:dyDescent="0.25">
      <c r="A16" s="17" t="s">
        <v>17</v>
      </c>
      <c r="B16" s="18">
        <v>26270</v>
      </c>
      <c r="C16" s="16"/>
      <c r="D16" s="31">
        <v>3765</v>
      </c>
      <c r="E16" s="19"/>
      <c r="G16" s="17" t="s">
        <v>17</v>
      </c>
      <c r="H16" s="2">
        <v>2197</v>
      </c>
      <c r="I16" s="10"/>
      <c r="J16" s="32">
        <v>402</v>
      </c>
      <c r="K16" s="14"/>
      <c r="M16" s="17" t="s">
        <v>17</v>
      </c>
      <c r="N16" s="2"/>
      <c r="O16" s="10"/>
      <c r="P16" s="32"/>
      <c r="Q16" s="14"/>
      <c r="S16" s="58" t="s">
        <v>17</v>
      </c>
      <c r="T16" s="59">
        <v>65496</v>
      </c>
      <c r="U16" s="56"/>
      <c r="V16" s="57">
        <v>8962</v>
      </c>
      <c r="W16" s="60"/>
    </row>
    <row r="17" spans="1:23" ht="24" x14ac:dyDescent="0.25">
      <c r="A17" s="17" t="s">
        <v>18</v>
      </c>
      <c r="B17" s="18">
        <v>22218</v>
      </c>
      <c r="C17" s="16"/>
      <c r="D17" s="31">
        <v>3049</v>
      </c>
      <c r="E17" s="19" t="s">
        <v>50</v>
      </c>
      <c r="G17" s="17" t="s">
        <v>18</v>
      </c>
      <c r="H17" s="2">
        <v>2123</v>
      </c>
      <c r="I17" s="10"/>
      <c r="J17" s="32">
        <v>395</v>
      </c>
      <c r="K17" s="14"/>
      <c r="M17" s="17" t="s">
        <v>18</v>
      </c>
      <c r="N17" s="2">
        <v>32936</v>
      </c>
      <c r="O17" s="10"/>
      <c r="P17" s="32">
        <v>2309</v>
      </c>
      <c r="Q17" s="14" t="s">
        <v>49</v>
      </c>
      <c r="S17" s="58" t="s">
        <v>18</v>
      </c>
      <c r="T17" s="59">
        <v>65306</v>
      </c>
      <c r="U17" s="56"/>
      <c r="V17" s="57">
        <v>8919</v>
      </c>
      <c r="W17" s="60" t="s">
        <v>50</v>
      </c>
    </row>
    <row r="18" spans="1:23" x14ac:dyDescent="0.25">
      <c r="A18" s="17" t="s">
        <v>19</v>
      </c>
      <c r="B18" s="18">
        <v>24690</v>
      </c>
      <c r="C18" s="16"/>
      <c r="D18" s="31">
        <v>3326</v>
      </c>
      <c r="E18" s="19"/>
      <c r="G18" s="17" t="s">
        <v>19</v>
      </c>
      <c r="H18" s="2">
        <v>2080</v>
      </c>
      <c r="I18" s="10"/>
      <c r="J18" s="32">
        <v>390</v>
      </c>
      <c r="K18" s="14"/>
      <c r="M18" s="17" t="s">
        <v>19</v>
      </c>
      <c r="N18" s="2"/>
      <c r="O18" s="10"/>
      <c r="P18" s="32"/>
      <c r="Q18" s="14"/>
      <c r="S18" s="58" t="s">
        <v>19</v>
      </c>
      <c r="T18" s="59">
        <v>67682</v>
      </c>
      <c r="U18" s="56"/>
      <c r="V18" s="57">
        <v>9297</v>
      </c>
      <c r="W18" s="60"/>
    </row>
    <row r="19" spans="1:23" ht="36" x14ac:dyDescent="0.25">
      <c r="A19" s="17" t="s">
        <v>20</v>
      </c>
      <c r="B19" s="18">
        <v>24690</v>
      </c>
      <c r="C19" s="16"/>
      <c r="D19" s="31">
        <v>3326</v>
      </c>
      <c r="E19" s="19" t="s">
        <v>51</v>
      </c>
      <c r="G19" s="17" t="s">
        <v>20</v>
      </c>
      <c r="H19" s="2">
        <v>1806</v>
      </c>
      <c r="I19" s="10"/>
      <c r="J19" s="32">
        <v>355</v>
      </c>
      <c r="K19" s="14"/>
      <c r="M19" s="17" t="s">
        <v>20</v>
      </c>
      <c r="N19" s="2"/>
      <c r="O19" s="10"/>
      <c r="P19" s="32"/>
      <c r="Q19" s="14"/>
      <c r="S19" s="58" t="s">
        <v>20</v>
      </c>
      <c r="T19" s="59">
        <v>24690</v>
      </c>
      <c r="U19" s="56"/>
      <c r="V19" s="57">
        <v>3326</v>
      </c>
      <c r="W19" s="60" t="s">
        <v>51</v>
      </c>
    </row>
    <row r="20" spans="1:23" x14ac:dyDescent="0.25">
      <c r="A20" s="8" t="s">
        <v>4</v>
      </c>
      <c r="B20" s="20">
        <f>SUM(B8:B19)</f>
        <v>509961</v>
      </c>
      <c r="C20" s="12"/>
      <c r="D20" s="33">
        <f>SUM(D8:D19)</f>
        <v>69306.429999999993</v>
      </c>
      <c r="E20" s="11"/>
      <c r="G20" s="8" t="s">
        <v>4</v>
      </c>
      <c r="H20" s="11">
        <f>SUM(H8:H19)</f>
        <v>49151</v>
      </c>
      <c r="I20" s="12"/>
      <c r="J20" s="33">
        <f>SUM(J8:J19)</f>
        <v>7809.36</v>
      </c>
      <c r="K20" s="11"/>
      <c r="M20" s="8" t="s">
        <v>4</v>
      </c>
      <c r="N20" s="2">
        <f>SUM(N8:N19)</f>
        <v>77406</v>
      </c>
      <c r="O20" s="10"/>
      <c r="P20" s="34">
        <f>SUM(P8:P19)</f>
        <v>5426</v>
      </c>
      <c r="Q20" s="3"/>
      <c r="S20" s="61" t="s">
        <v>4</v>
      </c>
      <c r="T20" s="62">
        <f>SUM(T8:T19)</f>
        <v>773873</v>
      </c>
      <c r="U20" s="63"/>
      <c r="V20" s="64">
        <f>SUM(V8:V19)</f>
        <v>104740.43</v>
      </c>
      <c r="W20" s="65"/>
    </row>
    <row r="22" spans="1:23" x14ac:dyDescent="0.25">
      <c r="A22" s="24" t="s">
        <v>27</v>
      </c>
      <c r="G22" s="24" t="s">
        <v>26</v>
      </c>
      <c r="M22" s="24" t="s">
        <v>25</v>
      </c>
    </row>
    <row r="23" spans="1:23" x14ac:dyDescent="0.25">
      <c r="A23" s="25" t="s">
        <v>24</v>
      </c>
      <c r="B23" s="40">
        <v>6000</v>
      </c>
      <c r="C23" s="27"/>
      <c r="E23" s="9"/>
      <c r="F23"/>
      <c r="G23" s="25" t="s">
        <v>24</v>
      </c>
      <c r="H23" s="28">
        <v>750</v>
      </c>
      <c r="I23" s="27"/>
      <c r="K23" s="9"/>
      <c r="L23"/>
      <c r="M23" s="25" t="s">
        <v>24</v>
      </c>
      <c r="N23" s="28">
        <v>2000</v>
      </c>
      <c r="O23" s="27"/>
      <c r="P23"/>
    </row>
    <row r="24" spans="1:23" x14ac:dyDescent="0.25">
      <c r="A24" s="25" t="s">
        <v>10</v>
      </c>
      <c r="B24" s="29">
        <v>7000</v>
      </c>
      <c r="C24"/>
      <c r="E24" s="9"/>
      <c r="F24"/>
      <c r="G24" s="25" t="s">
        <v>10</v>
      </c>
      <c r="H24" s="29">
        <v>1050</v>
      </c>
      <c r="I24"/>
      <c r="K24" s="9"/>
      <c r="L24"/>
      <c r="M24" s="25" t="s">
        <v>10</v>
      </c>
      <c r="N24" s="29"/>
      <c r="O24"/>
      <c r="P24"/>
    </row>
    <row r="25" spans="1:23" x14ac:dyDescent="0.25">
      <c r="A25" s="25" t="s">
        <v>11</v>
      </c>
      <c r="B25" s="29">
        <v>7800</v>
      </c>
      <c r="C25"/>
      <c r="E25" s="9"/>
      <c r="F25"/>
      <c r="G25" s="25" t="s">
        <v>11</v>
      </c>
      <c r="H25" s="29">
        <v>1200</v>
      </c>
      <c r="I25"/>
      <c r="K25" s="9"/>
      <c r="L25"/>
      <c r="M25" s="25" t="s">
        <v>11</v>
      </c>
      <c r="N25" s="29"/>
      <c r="O25"/>
      <c r="P25"/>
    </row>
    <row r="26" spans="1:23" x14ac:dyDescent="0.25">
      <c r="A26" s="25" t="s">
        <v>12</v>
      </c>
      <c r="B26" s="29">
        <v>6500</v>
      </c>
      <c r="C26"/>
      <c r="E26" s="9"/>
      <c r="F26"/>
      <c r="G26" s="25" t="s">
        <v>12</v>
      </c>
      <c r="H26" s="29">
        <v>950</v>
      </c>
      <c r="I26"/>
      <c r="K26" s="9"/>
      <c r="L26"/>
      <c r="M26" s="25" t="s">
        <v>12</v>
      </c>
      <c r="N26" s="29">
        <v>750</v>
      </c>
      <c r="O26"/>
      <c r="P26"/>
    </row>
    <row r="27" spans="1:23" x14ac:dyDescent="0.25">
      <c r="A27" s="25" t="s">
        <v>13</v>
      </c>
      <c r="B27" s="29">
        <v>7800</v>
      </c>
      <c r="C27"/>
      <c r="E27" s="9"/>
      <c r="F27"/>
      <c r="G27" s="25" t="s">
        <v>13</v>
      </c>
      <c r="H27" s="29">
        <v>1200</v>
      </c>
      <c r="I27"/>
      <c r="K27" s="9"/>
      <c r="L27"/>
      <c r="M27" s="25" t="s">
        <v>13</v>
      </c>
      <c r="N27" s="29"/>
      <c r="O27"/>
      <c r="P27"/>
    </row>
    <row r="28" spans="1:23" x14ac:dyDescent="0.25">
      <c r="A28" s="25" t="s">
        <v>14</v>
      </c>
      <c r="B28" s="29">
        <v>6800</v>
      </c>
      <c r="C28"/>
      <c r="E28" s="9"/>
      <c r="F28"/>
      <c r="G28" s="25" t="s">
        <v>14</v>
      </c>
      <c r="H28" s="29">
        <v>950</v>
      </c>
      <c r="I28"/>
      <c r="K28" s="9"/>
      <c r="L28"/>
      <c r="M28" s="25" t="s">
        <v>14</v>
      </c>
      <c r="N28" s="29"/>
      <c r="O28"/>
      <c r="P28"/>
    </row>
    <row r="29" spans="1:23" x14ac:dyDescent="0.25">
      <c r="A29" s="25" t="s">
        <v>15</v>
      </c>
      <c r="B29" s="29">
        <v>7250</v>
      </c>
      <c r="C29"/>
      <c r="E29" s="9"/>
      <c r="F29"/>
      <c r="G29" s="25" t="s">
        <v>15</v>
      </c>
      <c r="H29" s="29">
        <v>1100</v>
      </c>
      <c r="I29"/>
      <c r="K29" s="9"/>
      <c r="L29"/>
      <c r="M29" s="25" t="s">
        <v>15</v>
      </c>
      <c r="N29" s="29">
        <v>750</v>
      </c>
      <c r="O29"/>
      <c r="P29"/>
    </row>
    <row r="30" spans="1:23" x14ac:dyDescent="0.25">
      <c r="A30" s="25" t="s">
        <v>16</v>
      </c>
      <c r="B30" s="29">
        <v>7250</v>
      </c>
      <c r="C30"/>
      <c r="E30" s="9"/>
      <c r="F30"/>
      <c r="G30" s="25" t="s">
        <v>16</v>
      </c>
      <c r="H30" s="29">
        <v>750</v>
      </c>
      <c r="I30"/>
      <c r="K30" s="9"/>
      <c r="L30"/>
      <c r="M30" s="25" t="s">
        <v>16</v>
      </c>
      <c r="N30" s="29"/>
      <c r="O30"/>
      <c r="P30"/>
    </row>
    <row r="31" spans="1:23" x14ac:dyDescent="0.25">
      <c r="A31" s="25" t="s">
        <v>17</v>
      </c>
      <c r="B31" s="29">
        <v>7250</v>
      </c>
      <c r="C31"/>
      <c r="E31" s="9"/>
      <c r="F31"/>
      <c r="G31" s="25" t="s">
        <v>17</v>
      </c>
      <c r="H31" s="29">
        <v>800</v>
      </c>
      <c r="I31"/>
      <c r="K31" s="9"/>
      <c r="L31"/>
      <c r="M31" s="25" t="s">
        <v>17</v>
      </c>
      <c r="N31" s="29"/>
      <c r="O31"/>
      <c r="P31"/>
    </row>
    <row r="32" spans="1:23" x14ac:dyDescent="0.25">
      <c r="A32" s="25" t="s">
        <v>18</v>
      </c>
      <c r="B32" s="29">
        <v>7250</v>
      </c>
      <c r="C32"/>
      <c r="E32" s="9"/>
      <c r="F32"/>
      <c r="G32" s="25" t="s">
        <v>18</v>
      </c>
      <c r="H32" s="29">
        <v>800</v>
      </c>
      <c r="I32"/>
      <c r="K32" s="9"/>
      <c r="L32"/>
      <c r="M32" s="25" t="s">
        <v>18</v>
      </c>
      <c r="N32" s="29">
        <v>2000</v>
      </c>
      <c r="O32"/>
      <c r="P32"/>
    </row>
    <row r="33" spans="1:16" x14ac:dyDescent="0.25">
      <c r="A33" s="25" t="s">
        <v>19</v>
      </c>
      <c r="B33" s="29">
        <v>7250</v>
      </c>
      <c r="C33"/>
      <c r="E33" s="9"/>
      <c r="F33"/>
      <c r="G33" s="25" t="s">
        <v>19</v>
      </c>
      <c r="H33" s="29">
        <v>650</v>
      </c>
      <c r="I33"/>
      <c r="K33" s="9"/>
      <c r="L33"/>
      <c r="M33" s="25" t="s">
        <v>19</v>
      </c>
      <c r="N33" s="29"/>
      <c r="O33"/>
      <c r="P33"/>
    </row>
    <row r="34" spans="1:16" ht="15.75" customHeight="1" x14ac:dyDescent="0.25">
      <c r="A34" s="25" t="s">
        <v>20</v>
      </c>
      <c r="B34" s="29">
        <v>4000</v>
      </c>
      <c r="C34" s="95"/>
      <c r="D34" s="96"/>
      <c r="E34" s="9"/>
      <c r="F34" s="9"/>
      <c r="G34" s="25" t="s">
        <v>20</v>
      </c>
      <c r="H34" s="29">
        <v>450</v>
      </c>
      <c r="I34" s="30"/>
      <c r="J34"/>
      <c r="K34" s="9"/>
      <c r="L34" s="9"/>
      <c r="M34" s="25" t="s">
        <v>20</v>
      </c>
      <c r="N34" s="29"/>
      <c r="O34" s="30"/>
      <c r="P34"/>
    </row>
    <row r="35" spans="1:16" ht="15.75" customHeight="1" x14ac:dyDescent="0.25">
      <c r="A35" s="90">
        <f>SUM(B23:B34)</f>
        <v>82150</v>
      </c>
      <c r="B35" s="91"/>
      <c r="G35" s="90">
        <f>SUM(H23:H34)</f>
        <v>10650</v>
      </c>
      <c r="H35" s="92"/>
      <c r="M35" s="90">
        <f>SUM(N23:N34)</f>
        <v>5500</v>
      </c>
      <c r="N35" s="92"/>
    </row>
  </sheetData>
  <mergeCells count="13">
    <mergeCell ref="S4:V4"/>
    <mergeCell ref="S5:V5"/>
    <mergeCell ref="C34:D34"/>
    <mergeCell ref="A35:B35"/>
    <mergeCell ref="G35:H35"/>
    <mergeCell ref="M35:N35"/>
    <mergeCell ref="A5:D5"/>
    <mergeCell ref="G5:J5"/>
    <mergeCell ref="G1:J1"/>
    <mergeCell ref="G2:J2"/>
    <mergeCell ref="A4:D4"/>
    <mergeCell ref="G4:J4"/>
    <mergeCell ref="M4:Q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activeCell="N8" sqref="N8:N19"/>
    </sheetView>
  </sheetViews>
  <sheetFormatPr defaultRowHeight="15.75" x14ac:dyDescent="0.25"/>
  <cols>
    <col min="1" max="1" width="10.77734375" customWidth="1"/>
    <col min="2" max="2" width="11.33203125" customWidth="1"/>
    <col min="3" max="3" width="0.88671875" style="9" customWidth="1"/>
    <col min="4" max="4" width="10.88671875" style="9" customWidth="1"/>
    <col min="5" max="5" width="14" customWidth="1"/>
    <col min="6" max="6" width="2" style="4" customWidth="1"/>
    <col min="7" max="8" width="10.77734375" customWidth="1"/>
    <col min="9" max="9" width="1" style="9" customWidth="1"/>
    <col min="10" max="10" width="10.5546875" style="9" customWidth="1"/>
    <col min="11" max="11" width="13.44140625" customWidth="1"/>
    <col min="12" max="12" width="1.88671875" style="4" customWidth="1"/>
    <col min="13" max="14" width="10.77734375" customWidth="1"/>
    <col min="15" max="15" width="0.88671875" style="9" customWidth="1"/>
    <col min="16" max="16" width="12.21875" style="9" customWidth="1"/>
    <col min="17" max="17" width="15.77734375" customWidth="1"/>
    <col min="19" max="19" width="9.44140625" customWidth="1"/>
  </cols>
  <sheetData>
    <row r="1" spans="1:22" ht="20.25" x14ac:dyDescent="0.3">
      <c r="A1" s="6" t="s">
        <v>53</v>
      </c>
      <c r="G1" s="93" t="s">
        <v>54</v>
      </c>
      <c r="H1" s="93"/>
      <c r="I1" s="93"/>
      <c r="J1" s="93"/>
      <c r="K1" s="49">
        <f>D20+J20+P20+Q1</f>
        <v>89934</v>
      </c>
      <c r="M1" s="93"/>
      <c r="N1" s="93"/>
      <c r="O1" s="93"/>
      <c r="P1" s="93"/>
      <c r="Q1" s="66"/>
    </row>
    <row r="2" spans="1:22" ht="20.25" x14ac:dyDescent="0.3">
      <c r="A2" s="6"/>
      <c r="G2" s="93" t="s">
        <v>55</v>
      </c>
      <c r="H2" s="93"/>
      <c r="I2" s="93"/>
      <c r="J2" s="93"/>
      <c r="K2" s="50">
        <f>B20+H20+N20</f>
        <v>626393</v>
      </c>
    </row>
    <row r="4" spans="1:22" ht="18" x14ac:dyDescent="0.25">
      <c r="A4" s="94" t="s">
        <v>23</v>
      </c>
      <c r="B4" s="94"/>
      <c r="C4" s="94"/>
      <c r="D4" s="94"/>
      <c r="E4" s="48"/>
      <c r="F4" s="7"/>
      <c r="G4" s="94" t="s">
        <v>47</v>
      </c>
      <c r="H4" s="94"/>
      <c r="I4" s="94"/>
      <c r="J4" s="94"/>
      <c r="K4" s="48"/>
      <c r="L4" s="7"/>
      <c r="M4" s="94" t="s">
        <v>6</v>
      </c>
      <c r="N4" s="94"/>
      <c r="O4" s="94"/>
      <c r="P4" s="94"/>
      <c r="Q4" s="94"/>
      <c r="S4" s="100" t="s">
        <v>59</v>
      </c>
      <c r="T4" s="100"/>
      <c r="U4" s="100"/>
      <c r="V4" s="100"/>
    </row>
    <row r="5" spans="1:22" x14ac:dyDescent="0.25">
      <c r="A5" s="97" t="s">
        <v>41</v>
      </c>
      <c r="B5" s="97"/>
      <c r="C5" s="97"/>
      <c r="D5" s="97"/>
      <c r="G5" s="97" t="s">
        <v>42</v>
      </c>
      <c r="H5" s="97"/>
      <c r="I5" s="97"/>
      <c r="J5" s="97"/>
      <c r="S5" s="36" t="s">
        <v>0</v>
      </c>
      <c r="T5" s="36" t="s">
        <v>57</v>
      </c>
      <c r="U5" s="36" t="s">
        <v>58</v>
      </c>
      <c r="V5" s="36" t="s">
        <v>22</v>
      </c>
    </row>
    <row r="6" spans="1:22" x14ac:dyDescent="0.25">
      <c r="A6" s="2" t="s">
        <v>0</v>
      </c>
      <c r="B6" s="2" t="s">
        <v>1</v>
      </c>
      <c r="C6" s="10"/>
      <c r="D6" s="10" t="s">
        <v>2</v>
      </c>
      <c r="E6" s="2" t="s">
        <v>3</v>
      </c>
      <c r="F6" s="5"/>
      <c r="G6" s="2" t="s">
        <v>5</v>
      </c>
      <c r="H6" s="2" t="s">
        <v>1</v>
      </c>
      <c r="I6" s="10"/>
      <c r="J6" s="10" t="s">
        <v>2</v>
      </c>
      <c r="K6" s="2" t="s">
        <v>3</v>
      </c>
      <c r="L6" s="5"/>
      <c r="M6" s="2" t="s">
        <v>0</v>
      </c>
      <c r="N6" s="2" t="s">
        <v>1</v>
      </c>
      <c r="O6" s="10"/>
      <c r="P6" s="10" t="s">
        <v>2</v>
      </c>
      <c r="Q6" s="2" t="s">
        <v>3</v>
      </c>
      <c r="S6" s="3" t="s">
        <v>24</v>
      </c>
      <c r="T6" s="3">
        <v>40152</v>
      </c>
      <c r="U6" s="3">
        <v>9936</v>
      </c>
      <c r="V6" s="3">
        <f>T6+U6</f>
        <v>50088</v>
      </c>
    </row>
    <row r="7" spans="1:22" x14ac:dyDescent="0.25">
      <c r="A7" s="15"/>
      <c r="B7" s="15"/>
      <c r="C7" s="16"/>
      <c r="D7" s="31"/>
      <c r="E7" s="15"/>
      <c r="F7" s="5"/>
      <c r="G7" s="2"/>
      <c r="H7" s="2"/>
      <c r="I7" s="10"/>
      <c r="J7" s="32"/>
      <c r="K7" s="2"/>
      <c r="L7" s="5"/>
      <c r="M7" s="2"/>
      <c r="N7" s="2"/>
      <c r="O7" s="10"/>
      <c r="P7" s="32"/>
      <c r="Q7" s="2"/>
      <c r="S7" s="3" t="s">
        <v>10</v>
      </c>
      <c r="T7" s="3">
        <v>45851</v>
      </c>
      <c r="U7" s="3">
        <v>10709</v>
      </c>
      <c r="V7" s="3">
        <f t="shared" ref="V7:V17" si="0">T7+U7</f>
        <v>56560</v>
      </c>
    </row>
    <row r="8" spans="1:22" x14ac:dyDescent="0.25">
      <c r="A8" s="17" t="s">
        <v>24</v>
      </c>
      <c r="B8" s="18">
        <v>50088</v>
      </c>
      <c r="C8" s="16"/>
      <c r="D8" s="31">
        <v>6834</v>
      </c>
      <c r="E8" s="19"/>
      <c r="G8" s="17" t="s">
        <v>24</v>
      </c>
      <c r="H8" s="2">
        <v>3963</v>
      </c>
      <c r="I8" s="10"/>
      <c r="J8" s="32">
        <v>641</v>
      </c>
      <c r="K8" s="14"/>
      <c r="M8" s="17" t="s">
        <v>24</v>
      </c>
      <c r="N8" s="2">
        <v>25239</v>
      </c>
      <c r="O8" s="10"/>
      <c r="P8" s="32">
        <v>1769</v>
      </c>
      <c r="Q8" s="3"/>
      <c r="S8" s="3" t="s">
        <v>11</v>
      </c>
      <c r="T8" s="3">
        <v>50502</v>
      </c>
      <c r="U8" s="3">
        <v>11303</v>
      </c>
      <c r="V8" s="3">
        <f t="shared" si="0"/>
        <v>61805</v>
      </c>
    </row>
    <row r="9" spans="1:22" x14ac:dyDescent="0.25">
      <c r="A9" s="17" t="s">
        <v>10</v>
      </c>
      <c r="B9" s="18">
        <v>56560</v>
      </c>
      <c r="C9" s="16"/>
      <c r="D9" s="31">
        <v>8528</v>
      </c>
      <c r="E9" s="19"/>
      <c r="G9" s="17" t="s">
        <v>10</v>
      </c>
      <c r="H9" s="2">
        <v>4641</v>
      </c>
      <c r="I9" s="10"/>
      <c r="J9" s="32">
        <v>786</v>
      </c>
      <c r="K9" s="14"/>
      <c r="M9" s="17" t="s">
        <v>10</v>
      </c>
      <c r="N9" s="2"/>
      <c r="O9" s="10"/>
      <c r="P9" s="32"/>
      <c r="Q9" s="3"/>
      <c r="S9" s="3" t="s">
        <v>12</v>
      </c>
      <c r="T9" s="3">
        <v>43889</v>
      </c>
      <c r="U9" s="3">
        <v>11429</v>
      </c>
      <c r="V9" s="3">
        <f t="shared" si="0"/>
        <v>55318</v>
      </c>
    </row>
    <row r="10" spans="1:22" x14ac:dyDescent="0.25">
      <c r="A10" s="17" t="s">
        <v>11</v>
      </c>
      <c r="B10" s="18">
        <v>61805</v>
      </c>
      <c r="C10" s="16"/>
      <c r="D10" s="31">
        <v>9384</v>
      </c>
      <c r="E10" s="19"/>
      <c r="G10" s="17" t="s">
        <v>11</v>
      </c>
      <c r="H10" s="2">
        <v>4539</v>
      </c>
      <c r="I10" s="10"/>
      <c r="J10" s="32">
        <v>774</v>
      </c>
      <c r="K10" s="14"/>
      <c r="M10" s="17" t="s">
        <v>11</v>
      </c>
      <c r="N10" s="2"/>
      <c r="O10" s="10"/>
      <c r="P10" s="32"/>
      <c r="Q10" s="3"/>
      <c r="S10" s="3" t="s">
        <v>13</v>
      </c>
      <c r="T10" s="3">
        <v>32966</v>
      </c>
      <c r="U10" s="3">
        <v>10870</v>
      </c>
      <c r="V10" s="3">
        <f t="shared" si="0"/>
        <v>43836</v>
      </c>
    </row>
    <row r="11" spans="1:22" x14ac:dyDescent="0.25">
      <c r="A11" s="17" t="s">
        <v>12</v>
      </c>
      <c r="B11" s="18">
        <v>55318</v>
      </c>
      <c r="C11" s="16"/>
      <c r="D11" s="31">
        <v>8363</v>
      </c>
      <c r="E11" s="19"/>
      <c r="G11" s="17" t="s">
        <v>12</v>
      </c>
      <c r="H11" s="2">
        <v>3330</v>
      </c>
      <c r="I11" s="10"/>
      <c r="J11" s="32">
        <v>591</v>
      </c>
      <c r="K11" s="14"/>
      <c r="M11" s="17" t="s">
        <v>12</v>
      </c>
      <c r="N11" s="2">
        <v>6410</v>
      </c>
      <c r="O11" s="10"/>
      <c r="P11" s="32">
        <v>449</v>
      </c>
      <c r="Q11" s="3"/>
      <c r="S11" s="3" t="s">
        <v>14</v>
      </c>
      <c r="T11" s="3">
        <v>25297</v>
      </c>
      <c r="U11" s="3">
        <v>9343</v>
      </c>
      <c r="V11" s="3">
        <f t="shared" si="0"/>
        <v>34640</v>
      </c>
    </row>
    <row r="12" spans="1:22" x14ac:dyDescent="0.25">
      <c r="A12" s="17" t="s">
        <v>13</v>
      </c>
      <c r="B12" s="18">
        <v>43836</v>
      </c>
      <c r="C12" s="16"/>
      <c r="D12" s="31">
        <v>6591</v>
      </c>
      <c r="E12" s="19"/>
      <c r="G12" s="17" t="s">
        <v>13</v>
      </c>
      <c r="H12" s="41">
        <v>2805</v>
      </c>
      <c r="I12" s="42"/>
      <c r="J12" s="44">
        <v>515</v>
      </c>
      <c r="K12" s="43"/>
      <c r="M12" s="17" t="s">
        <v>13</v>
      </c>
      <c r="N12" s="2"/>
      <c r="O12" s="10"/>
      <c r="P12" s="32"/>
      <c r="Q12" s="3"/>
      <c r="S12" s="3" t="s">
        <v>15</v>
      </c>
      <c r="T12" s="3">
        <v>35533</v>
      </c>
      <c r="U12" s="3">
        <v>10992</v>
      </c>
      <c r="V12" s="3">
        <f t="shared" si="0"/>
        <v>46525</v>
      </c>
    </row>
    <row r="13" spans="1:22" x14ac:dyDescent="0.25">
      <c r="A13" s="17" t="s">
        <v>14</v>
      </c>
      <c r="B13" s="18">
        <v>34640</v>
      </c>
      <c r="C13" s="16"/>
      <c r="D13" s="31">
        <v>5219</v>
      </c>
      <c r="E13" s="19"/>
      <c r="G13" s="17" t="s">
        <v>14</v>
      </c>
      <c r="H13" s="2">
        <v>2586</v>
      </c>
      <c r="I13" s="10"/>
      <c r="J13" s="32">
        <v>480</v>
      </c>
      <c r="K13" s="14"/>
      <c r="M13" s="17" t="s">
        <v>14</v>
      </c>
      <c r="N13" s="2"/>
      <c r="O13" s="10"/>
      <c r="P13" s="32"/>
      <c r="Q13" s="14"/>
      <c r="S13" s="3" t="s">
        <v>16</v>
      </c>
      <c r="T13" s="3">
        <v>28502</v>
      </c>
      <c r="U13" s="3">
        <v>10253</v>
      </c>
      <c r="V13" s="3">
        <f t="shared" si="0"/>
        <v>38755</v>
      </c>
    </row>
    <row r="14" spans="1:22" x14ac:dyDescent="0.25">
      <c r="A14" s="17" t="s">
        <v>15</v>
      </c>
      <c r="B14" s="18">
        <v>46525</v>
      </c>
      <c r="C14" s="16"/>
      <c r="D14" s="31">
        <v>6984</v>
      </c>
      <c r="E14" s="19"/>
      <c r="G14" s="17" t="s">
        <v>15</v>
      </c>
      <c r="H14" s="2">
        <v>3734</v>
      </c>
      <c r="I14" s="10"/>
      <c r="J14" s="32">
        <v>652</v>
      </c>
      <c r="K14" s="19"/>
      <c r="M14" s="17" t="s">
        <v>15</v>
      </c>
      <c r="N14" s="2">
        <v>8906</v>
      </c>
      <c r="O14" s="10"/>
      <c r="P14" s="32">
        <v>624</v>
      </c>
      <c r="Q14" s="19"/>
      <c r="S14" s="3" t="s">
        <v>17</v>
      </c>
      <c r="T14" s="3">
        <v>32532</v>
      </c>
      <c r="U14" s="3">
        <v>10503</v>
      </c>
      <c r="V14" s="3">
        <f t="shared" si="0"/>
        <v>43035</v>
      </c>
    </row>
    <row r="15" spans="1:22" x14ac:dyDescent="0.25">
      <c r="A15" s="17" t="s">
        <v>16</v>
      </c>
      <c r="B15" s="18">
        <v>38755</v>
      </c>
      <c r="C15" s="16"/>
      <c r="D15" s="31">
        <v>5835</v>
      </c>
      <c r="E15" s="19"/>
      <c r="G15" s="17" t="s">
        <v>16</v>
      </c>
      <c r="H15" s="2">
        <v>3152</v>
      </c>
      <c r="I15" s="10"/>
      <c r="J15" s="32">
        <v>567</v>
      </c>
      <c r="K15" s="14"/>
      <c r="M15" s="17" t="s">
        <v>16</v>
      </c>
      <c r="N15" s="2"/>
      <c r="O15" s="10"/>
      <c r="P15" s="32"/>
      <c r="Q15" s="14"/>
      <c r="S15" s="3" t="s">
        <v>18</v>
      </c>
      <c r="T15" s="3">
        <v>27566</v>
      </c>
      <c r="U15" s="3">
        <v>9417</v>
      </c>
      <c r="V15" s="3">
        <f t="shared" si="0"/>
        <v>36983</v>
      </c>
    </row>
    <row r="16" spans="1:22" x14ac:dyDescent="0.25">
      <c r="A16" s="17" t="s">
        <v>17</v>
      </c>
      <c r="B16" s="18">
        <v>43035</v>
      </c>
      <c r="C16" s="16"/>
      <c r="D16" s="31">
        <v>6492</v>
      </c>
      <c r="E16" s="19"/>
      <c r="G16" s="17" t="s">
        <v>17</v>
      </c>
      <c r="H16" s="2">
        <v>3316</v>
      </c>
      <c r="I16" s="10"/>
      <c r="J16" s="32">
        <v>591</v>
      </c>
      <c r="K16" s="14"/>
      <c r="M16" s="17" t="s">
        <v>17</v>
      </c>
      <c r="N16" s="2"/>
      <c r="O16" s="10"/>
      <c r="P16" s="32"/>
      <c r="Q16" s="14"/>
      <c r="S16" s="3" t="s">
        <v>19</v>
      </c>
      <c r="T16" s="3">
        <v>21132</v>
      </c>
      <c r="U16" s="3">
        <v>9180</v>
      </c>
      <c r="V16" s="3">
        <f t="shared" si="0"/>
        <v>30312</v>
      </c>
    </row>
    <row r="17" spans="1:22" x14ac:dyDescent="0.25">
      <c r="A17" s="17" t="s">
        <v>18</v>
      </c>
      <c r="B17" s="18">
        <v>36983</v>
      </c>
      <c r="C17" s="16"/>
      <c r="D17" s="31">
        <v>5603</v>
      </c>
      <c r="E17" s="19"/>
      <c r="G17" s="17" t="s">
        <v>18</v>
      </c>
      <c r="H17" s="2">
        <v>2977</v>
      </c>
      <c r="I17" s="10"/>
      <c r="J17" s="32">
        <v>539</v>
      </c>
      <c r="K17" s="14"/>
      <c r="M17" s="17" t="s">
        <v>18</v>
      </c>
      <c r="N17" s="2">
        <v>23937</v>
      </c>
      <c r="O17" s="10"/>
      <c r="P17" s="32">
        <v>1975</v>
      </c>
      <c r="Q17" s="14"/>
      <c r="S17" s="3" t="s">
        <v>20</v>
      </c>
      <c r="T17" s="3">
        <v>15932</v>
      </c>
      <c r="U17" s="3">
        <v>8322</v>
      </c>
      <c r="V17" s="3">
        <f t="shared" si="0"/>
        <v>24254</v>
      </c>
    </row>
    <row r="18" spans="1:22" x14ac:dyDescent="0.25">
      <c r="A18" s="17" t="s">
        <v>19</v>
      </c>
      <c r="B18" s="18">
        <v>30312</v>
      </c>
      <c r="C18" s="16"/>
      <c r="D18" s="31">
        <v>4569</v>
      </c>
      <c r="E18" s="19"/>
      <c r="G18" s="17" t="s">
        <v>19</v>
      </c>
      <c r="H18" s="2">
        <v>2643</v>
      </c>
      <c r="I18" s="10"/>
      <c r="J18" s="32">
        <v>487</v>
      </c>
      <c r="K18" s="14"/>
      <c r="M18" s="17" t="s">
        <v>19</v>
      </c>
      <c r="N18" s="2"/>
      <c r="O18" s="10"/>
      <c r="P18" s="32"/>
      <c r="Q18" s="14"/>
      <c r="S18" s="22" t="s">
        <v>22</v>
      </c>
      <c r="T18" s="22">
        <f>SUM(T6:T17)</f>
        <v>399854</v>
      </c>
      <c r="U18" s="22">
        <f>SUM(U6:U17)</f>
        <v>122257</v>
      </c>
      <c r="V18" s="21">
        <f>SUM(V6:V17)</f>
        <v>522111</v>
      </c>
    </row>
    <row r="19" spans="1:22" x14ac:dyDescent="0.25">
      <c r="A19" s="17" t="s">
        <v>20</v>
      </c>
      <c r="B19" s="18">
        <v>24254</v>
      </c>
      <c r="C19" s="16"/>
      <c r="D19" s="31">
        <v>3667</v>
      </c>
      <c r="E19" s="19"/>
      <c r="G19" s="17" t="s">
        <v>20</v>
      </c>
      <c r="H19" s="2">
        <v>2104</v>
      </c>
      <c r="I19" s="10"/>
      <c r="J19" s="32">
        <v>425</v>
      </c>
      <c r="K19" s="14"/>
      <c r="M19" s="17" t="s">
        <v>20</v>
      </c>
      <c r="N19" s="2"/>
      <c r="O19" s="10"/>
      <c r="P19" s="32"/>
      <c r="Q19" s="14"/>
      <c r="S19" s="72"/>
      <c r="T19" s="72"/>
      <c r="U19" s="72"/>
      <c r="V19" s="73"/>
    </row>
    <row r="20" spans="1:22" x14ac:dyDescent="0.25">
      <c r="A20" s="8" t="s">
        <v>4</v>
      </c>
      <c r="B20" s="20">
        <f>SUM(B8:B19)</f>
        <v>522111</v>
      </c>
      <c r="C20" s="12"/>
      <c r="D20" s="33">
        <f>SUM(D8:D19)</f>
        <v>78069</v>
      </c>
      <c r="E20" s="11"/>
      <c r="G20" s="8" t="s">
        <v>4</v>
      </c>
      <c r="H20" s="11">
        <f>SUM(H8:H19)</f>
        <v>39790</v>
      </c>
      <c r="I20" s="12"/>
      <c r="J20" s="33">
        <f>SUM(J8:J19)</f>
        <v>7048</v>
      </c>
      <c r="K20" s="11"/>
      <c r="M20" s="8" t="s">
        <v>4</v>
      </c>
      <c r="N20" s="2">
        <f>SUM(N8:N19)</f>
        <v>64492</v>
      </c>
      <c r="O20" s="10"/>
      <c r="P20" s="34">
        <f>SUM(P8:P19)</f>
        <v>4817</v>
      </c>
      <c r="Q20" s="3"/>
      <c r="S20" s="100" t="s">
        <v>59</v>
      </c>
      <c r="T20" s="100"/>
      <c r="U20" s="100"/>
      <c r="V20" s="100"/>
    </row>
    <row r="21" spans="1:22" x14ac:dyDescent="0.25">
      <c r="S21" s="36" t="s">
        <v>0</v>
      </c>
      <c r="T21" s="36" t="s">
        <v>57</v>
      </c>
      <c r="U21" s="36" t="s">
        <v>58</v>
      </c>
      <c r="V21" s="36" t="s">
        <v>22</v>
      </c>
    </row>
    <row r="22" spans="1:22" x14ac:dyDescent="0.25">
      <c r="A22" s="24" t="s">
        <v>27</v>
      </c>
      <c r="G22" s="24" t="s">
        <v>26</v>
      </c>
      <c r="M22" s="24" t="s">
        <v>25</v>
      </c>
      <c r="S22" s="3" t="s">
        <v>24</v>
      </c>
      <c r="T22" s="3">
        <v>3316</v>
      </c>
      <c r="U22" s="3">
        <v>647</v>
      </c>
      <c r="V22" s="3">
        <f>T22+U22</f>
        <v>3963</v>
      </c>
    </row>
    <row r="23" spans="1:22" x14ac:dyDescent="0.25">
      <c r="A23" s="25" t="s">
        <v>24</v>
      </c>
      <c r="B23" s="40">
        <v>6000</v>
      </c>
      <c r="C23" s="27"/>
      <c r="E23" s="9"/>
      <c r="F23"/>
      <c r="G23" s="25" t="s">
        <v>24</v>
      </c>
      <c r="H23" s="28">
        <v>750</v>
      </c>
      <c r="I23" s="27"/>
      <c r="K23" s="9"/>
      <c r="L23"/>
      <c r="M23" s="25" t="s">
        <v>24</v>
      </c>
      <c r="N23" s="28">
        <v>2000</v>
      </c>
      <c r="O23" s="27"/>
      <c r="P23"/>
      <c r="S23" s="3" t="s">
        <v>10</v>
      </c>
      <c r="T23" s="3">
        <v>3887</v>
      </c>
      <c r="U23" s="3">
        <v>754</v>
      </c>
      <c r="V23" s="3">
        <f t="shared" ref="V23:V33" si="1">T23+U23</f>
        <v>4641</v>
      </c>
    </row>
    <row r="24" spans="1:22" x14ac:dyDescent="0.25">
      <c r="A24" s="25" t="s">
        <v>10</v>
      </c>
      <c r="B24" s="29">
        <v>8000</v>
      </c>
      <c r="C24"/>
      <c r="E24" s="9"/>
      <c r="F24"/>
      <c r="G24" s="25" t="s">
        <v>10</v>
      </c>
      <c r="H24" s="29">
        <v>850</v>
      </c>
      <c r="I24"/>
      <c r="K24" s="9"/>
      <c r="L24"/>
      <c r="M24" s="25" t="s">
        <v>10</v>
      </c>
      <c r="N24" s="29"/>
      <c r="O24"/>
      <c r="P24"/>
      <c r="S24" s="3" t="s">
        <v>11</v>
      </c>
      <c r="T24" s="3">
        <v>3854</v>
      </c>
      <c r="U24" s="3">
        <v>685</v>
      </c>
      <c r="V24" s="3">
        <f t="shared" si="1"/>
        <v>4539</v>
      </c>
    </row>
    <row r="25" spans="1:22" x14ac:dyDescent="0.25">
      <c r="A25" s="25" t="s">
        <v>11</v>
      </c>
      <c r="B25" s="29">
        <v>8000</v>
      </c>
      <c r="C25"/>
      <c r="E25" s="9"/>
      <c r="F25"/>
      <c r="G25" s="25" t="s">
        <v>11</v>
      </c>
      <c r="H25" s="29">
        <v>1000</v>
      </c>
      <c r="I25"/>
      <c r="K25" s="9"/>
      <c r="L25"/>
      <c r="M25" s="25" t="s">
        <v>11</v>
      </c>
      <c r="N25" s="29"/>
      <c r="O25"/>
      <c r="P25"/>
      <c r="S25" s="3" t="s">
        <v>12</v>
      </c>
      <c r="T25" s="3">
        <v>2701</v>
      </c>
      <c r="U25" s="3">
        <v>629</v>
      </c>
      <c r="V25" s="3">
        <f t="shared" si="1"/>
        <v>3330</v>
      </c>
    </row>
    <row r="26" spans="1:22" x14ac:dyDescent="0.25">
      <c r="A26" s="25" t="s">
        <v>12</v>
      </c>
      <c r="B26" s="29">
        <v>8000</v>
      </c>
      <c r="C26"/>
      <c r="E26" s="9"/>
      <c r="F26"/>
      <c r="G26" s="25" t="s">
        <v>12</v>
      </c>
      <c r="H26" s="29">
        <v>850</v>
      </c>
      <c r="I26"/>
      <c r="K26" s="9"/>
      <c r="L26"/>
      <c r="M26" s="25" t="s">
        <v>12</v>
      </c>
      <c r="N26" s="29">
        <v>750</v>
      </c>
      <c r="O26"/>
      <c r="P26"/>
      <c r="S26" s="3" t="s">
        <v>13</v>
      </c>
      <c r="T26" s="3">
        <v>2262</v>
      </c>
      <c r="U26" s="3">
        <v>543</v>
      </c>
      <c r="V26" s="3">
        <f t="shared" si="1"/>
        <v>2805</v>
      </c>
    </row>
    <row r="27" spans="1:22" x14ac:dyDescent="0.25">
      <c r="A27" s="25" t="s">
        <v>13</v>
      </c>
      <c r="B27" s="29">
        <v>9000</v>
      </c>
      <c r="C27"/>
      <c r="E27" s="9"/>
      <c r="F27"/>
      <c r="G27" s="25" t="s">
        <v>13</v>
      </c>
      <c r="H27" s="29">
        <v>1000</v>
      </c>
      <c r="I27"/>
      <c r="K27" s="9"/>
      <c r="L27"/>
      <c r="M27" s="25" t="s">
        <v>13</v>
      </c>
      <c r="N27" s="29"/>
      <c r="O27"/>
      <c r="P27"/>
      <c r="S27" s="3" t="s">
        <v>14</v>
      </c>
      <c r="T27" s="3">
        <v>2016</v>
      </c>
      <c r="U27" s="3">
        <v>570</v>
      </c>
      <c r="V27" s="3">
        <f t="shared" si="1"/>
        <v>2586</v>
      </c>
    </row>
    <row r="28" spans="1:22" x14ac:dyDescent="0.25">
      <c r="A28" s="25" t="s">
        <v>14</v>
      </c>
      <c r="B28" s="29">
        <v>8000</v>
      </c>
      <c r="C28"/>
      <c r="E28" s="9"/>
      <c r="F28"/>
      <c r="G28" s="25" t="s">
        <v>14</v>
      </c>
      <c r="H28" s="29">
        <v>900</v>
      </c>
      <c r="I28"/>
      <c r="K28" s="9"/>
      <c r="L28"/>
      <c r="M28" s="25" t="s">
        <v>14</v>
      </c>
      <c r="N28" s="29"/>
      <c r="O28"/>
      <c r="P28"/>
      <c r="S28" s="3" t="s">
        <v>15</v>
      </c>
      <c r="T28" s="3">
        <v>3088</v>
      </c>
      <c r="U28" s="3">
        <v>646</v>
      </c>
      <c r="V28" s="3">
        <f t="shared" si="1"/>
        <v>3734</v>
      </c>
    </row>
    <row r="29" spans="1:22" x14ac:dyDescent="0.25">
      <c r="A29" s="25" t="s">
        <v>15</v>
      </c>
      <c r="B29" s="29">
        <v>8000</v>
      </c>
      <c r="C29"/>
      <c r="E29" s="9"/>
      <c r="F29"/>
      <c r="G29" s="25" t="s">
        <v>15</v>
      </c>
      <c r="H29" s="29">
        <v>850</v>
      </c>
      <c r="I29"/>
      <c r="K29" s="9"/>
      <c r="L29"/>
      <c r="M29" s="25" t="s">
        <v>15</v>
      </c>
      <c r="N29" s="29">
        <v>750</v>
      </c>
      <c r="O29"/>
      <c r="P29"/>
      <c r="S29" s="3" t="s">
        <v>16</v>
      </c>
      <c r="T29" s="3">
        <v>2578</v>
      </c>
      <c r="U29" s="3">
        <v>574</v>
      </c>
      <c r="V29" s="3">
        <f t="shared" si="1"/>
        <v>3152</v>
      </c>
    </row>
    <row r="30" spans="1:22" x14ac:dyDescent="0.25">
      <c r="A30" s="25" t="s">
        <v>16</v>
      </c>
      <c r="B30" s="29">
        <v>8000</v>
      </c>
      <c r="C30"/>
      <c r="E30" s="9"/>
      <c r="F30"/>
      <c r="G30" s="25" t="s">
        <v>16</v>
      </c>
      <c r="H30" s="29">
        <v>750</v>
      </c>
      <c r="I30"/>
      <c r="K30" s="9"/>
      <c r="L30"/>
      <c r="M30" s="25" t="s">
        <v>16</v>
      </c>
      <c r="N30" s="29"/>
      <c r="O30"/>
      <c r="P30"/>
      <c r="S30" s="3" t="s">
        <v>17</v>
      </c>
      <c r="T30" s="3">
        <v>2725</v>
      </c>
      <c r="U30" s="3">
        <v>591</v>
      </c>
      <c r="V30" s="3">
        <f t="shared" si="1"/>
        <v>3316</v>
      </c>
    </row>
    <row r="31" spans="1:22" x14ac:dyDescent="0.25">
      <c r="A31" s="25" t="s">
        <v>17</v>
      </c>
      <c r="B31" s="29">
        <v>8000</v>
      </c>
      <c r="C31"/>
      <c r="E31" s="9"/>
      <c r="F31"/>
      <c r="G31" s="25" t="s">
        <v>17</v>
      </c>
      <c r="H31" s="29">
        <v>750</v>
      </c>
      <c r="I31"/>
      <c r="K31" s="9"/>
      <c r="L31"/>
      <c r="M31" s="25" t="s">
        <v>17</v>
      </c>
      <c r="N31" s="29"/>
      <c r="O31"/>
      <c r="P31"/>
      <c r="S31" s="3" t="s">
        <v>18</v>
      </c>
      <c r="T31" s="3">
        <v>2374</v>
      </c>
      <c r="U31" s="3">
        <v>603</v>
      </c>
      <c r="V31" s="3">
        <f t="shared" si="1"/>
        <v>2977</v>
      </c>
    </row>
    <row r="32" spans="1:22" x14ac:dyDescent="0.25">
      <c r="A32" s="25" t="s">
        <v>18</v>
      </c>
      <c r="B32" s="29">
        <v>8000</v>
      </c>
      <c r="C32"/>
      <c r="E32" s="9"/>
      <c r="F32"/>
      <c r="G32" s="25" t="s">
        <v>18</v>
      </c>
      <c r="H32" s="29">
        <v>750</v>
      </c>
      <c r="I32"/>
      <c r="K32" s="9"/>
      <c r="L32"/>
      <c r="M32" s="25" t="s">
        <v>18</v>
      </c>
      <c r="N32" s="29">
        <v>2000</v>
      </c>
      <c r="O32"/>
      <c r="P32"/>
      <c r="S32" s="3" t="s">
        <v>19</v>
      </c>
      <c r="T32" s="3">
        <v>2031</v>
      </c>
      <c r="U32" s="3">
        <v>612</v>
      </c>
      <c r="V32" s="3">
        <f t="shared" si="1"/>
        <v>2643</v>
      </c>
    </row>
    <row r="33" spans="1:22" x14ac:dyDescent="0.25">
      <c r="A33" s="25" t="s">
        <v>19</v>
      </c>
      <c r="B33" s="29">
        <v>8000</v>
      </c>
      <c r="C33"/>
      <c r="E33" s="9"/>
      <c r="F33"/>
      <c r="G33" s="25" t="s">
        <v>19</v>
      </c>
      <c r="H33" s="29">
        <v>650</v>
      </c>
      <c r="I33"/>
      <c r="K33" s="9"/>
      <c r="L33"/>
      <c r="M33" s="25" t="s">
        <v>19</v>
      </c>
      <c r="N33" s="29"/>
      <c r="O33"/>
      <c r="P33"/>
      <c r="S33" s="3" t="s">
        <v>20</v>
      </c>
      <c r="T33" s="3">
        <v>1506</v>
      </c>
      <c r="U33" s="3">
        <v>598</v>
      </c>
      <c r="V33" s="3">
        <f t="shared" si="1"/>
        <v>2104</v>
      </c>
    </row>
    <row r="34" spans="1:22" x14ac:dyDescent="0.25">
      <c r="A34" s="25" t="s">
        <v>20</v>
      </c>
      <c r="B34" s="29">
        <v>4000</v>
      </c>
      <c r="C34" s="67"/>
      <c r="E34" s="9"/>
      <c r="F34" s="9"/>
      <c r="G34" s="25" t="s">
        <v>20</v>
      </c>
      <c r="H34" s="29">
        <v>450</v>
      </c>
      <c r="I34" s="30"/>
      <c r="J34"/>
      <c r="K34" s="9"/>
      <c r="L34" s="9"/>
      <c r="M34" s="25" t="s">
        <v>20</v>
      </c>
      <c r="N34" s="29"/>
      <c r="O34" s="30"/>
      <c r="P34"/>
      <c r="S34" s="22" t="s">
        <v>22</v>
      </c>
      <c r="T34" s="22">
        <f>SUM(T22:T33)</f>
        <v>32338</v>
      </c>
      <c r="U34" s="22">
        <f>SUM(U22:U33)</f>
        <v>7452</v>
      </c>
      <c r="V34" s="68">
        <f>SUM(V22:V33)</f>
        <v>39790</v>
      </c>
    </row>
    <row r="35" spans="1:22" x14ac:dyDescent="0.25">
      <c r="A35" s="90">
        <f>SUM(B23:B34)</f>
        <v>91000</v>
      </c>
      <c r="B35" s="91"/>
      <c r="G35" s="90">
        <f>SUM(H23:H34)</f>
        <v>9550</v>
      </c>
      <c r="H35" s="92"/>
      <c r="M35" s="90">
        <f>SUM(N23:N34)</f>
        <v>5500</v>
      </c>
      <c r="N35" s="92"/>
      <c r="T35" s="71"/>
    </row>
  </sheetData>
  <mergeCells count="13">
    <mergeCell ref="S4:V4"/>
    <mergeCell ref="S20:V20"/>
    <mergeCell ref="A35:B35"/>
    <mergeCell ref="G35:H35"/>
    <mergeCell ref="M35:N35"/>
    <mergeCell ref="A5:D5"/>
    <mergeCell ref="G5:J5"/>
    <mergeCell ref="M1:P1"/>
    <mergeCell ref="G1:J1"/>
    <mergeCell ref="G2:J2"/>
    <mergeCell ref="A4:D4"/>
    <mergeCell ref="G4:J4"/>
    <mergeCell ref="M4:Q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zoomScale="110" zoomScaleNormal="110" workbookViewId="0">
      <selection activeCell="H5" sqref="H5:K5"/>
    </sheetView>
  </sheetViews>
  <sheetFormatPr defaultRowHeight="15.75" x14ac:dyDescent="0.25"/>
  <cols>
    <col min="1" max="2" width="10.77734375" customWidth="1"/>
    <col min="3" max="3" width="10.77734375" style="9" customWidth="1"/>
    <col min="4" max="5" width="10.77734375" customWidth="1"/>
    <col min="6" max="6" width="3.77734375" style="4" customWidth="1"/>
    <col min="7" max="8" width="10.77734375" customWidth="1"/>
    <col min="9" max="10" width="10.77734375" style="9" customWidth="1"/>
    <col min="11" max="11" width="10.77734375" customWidth="1"/>
    <col min="12" max="12" width="10.77734375" style="4" customWidth="1"/>
    <col min="13" max="14" width="10.77734375" customWidth="1"/>
    <col min="15" max="15" width="11.77734375" customWidth="1"/>
    <col min="16" max="20" width="10.77734375" customWidth="1"/>
  </cols>
  <sheetData>
    <row r="1" spans="1:12" ht="20.25" x14ac:dyDescent="0.3">
      <c r="A1" s="6" t="s">
        <v>63</v>
      </c>
    </row>
    <row r="3" spans="1:12" s="13" customFormat="1" ht="18" x14ac:dyDescent="0.25">
      <c r="A3" s="101" t="s">
        <v>7</v>
      </c>
      <c r="B3" s="101"/>
      <c r="C3" s="101"/>
      <c r="E3" s="74"/>
      <c r="F3" s="7"/>
      <c r="G3" s="23" t="s">
        <v>21</v>
      </c>
      <c r="L3" s="7"/>
    </row>
    <row r="4" spans="1:12" x14ac:dyDescent="0.25">
      <c r="I4"/>
    </row>
    <row r="5" spans="1:12" s="1" customFormat="1" x14ac:dyDescent="0.25">
      <c r="A5" s="36" t="s">
        <v>0</v>
      </c>
      <c r="B5" s="36" t="s">
        <v>65</v>
      </c>
      <c r="C5" s="36" t="s">
        <v>62</v>
      </c>
      <c r="D5" s="36" t="s">
        <v>61</v>
      </c>
      <c r="E5" s="36" t="s">
        <v>60</v>
      </c>
      <c r="G5" s="36" t="s">
        <v>0</v>
      </c>
      <c r="H5" s="36" t="s">
        <v>65</v>
      </c>
      <c r="I5" s="36" t="s">
        <v>62</v>
      </c>
      <c r="J5" s="36" t="s">
        <v>61</v>
      </c>
      <c r="K5" s="36" t="s">
        <v>60</v>
      </c>
    </row>
    <row r="6" spans="1:12" s="1" customFormat="1" x14ac:dyDescent="0.25">
      <c r="A6" s="15"/>
      <c r="B6" s="16"/>
      <c r="C6" s="15"/>
      <c r="D6" s="2"/>
      <c r="E6" s="2"/>
      <c r="G6" s="2"/>
      <c r="H6" s="31"/>
      <c r="I6" s="32"/>
      <c r="J6" s="2"/>
      <c r="K6" s="2"/>
    </row>
    <row r="7" spans="1:12" x14ac:dyDescent="0.25">
      <c r="A7" s="17" t="s">
        <v>9</v>
      </c>
      <c r="B7" s="31">
        <v>5603.39</v>
      </c>
      <c r="C7" s="31">
        <v>5506</v>
      </c>
      <c r="D7" s="31">
        <v>6972.43</v>
      </c>
      <c r="E7" s="31">
        <v>6834</v>
      </c>
      <c r="F7"/>
      <c r="G7" s="17" t="s">
        <v>9</v>
      </c>
      <c r="H7" s="76">
        <v>530.15</v>
      </c>
      <c r="I7" s="76">
        <v>1965.34</v>
      </c>
      <c r="J7" s="32">
        <v>1841</v>
      </c>
      <c r="K7" s="32">
        <v>1769</v>
      </c>
      <c r="L7"/>
    </row>
    <row r="8" spans="1:12" x14ac:dyDescent="0.25">
      <c r="A8" s="17" t="s">
        <v>10</v>
      </c>
      <c r="B8" s="31">
        <v>6672.37</v>
      </c>
      <c r="C8" s="31">
        <v>6483</v>
      </c>
      <c r="D8" s="31">
        <v>8519</v>
      </c>
      <c r="E8" s="31">
        <v>8528</v>
      </c>
      <c r="F8"/>
      <c r="G8" s="17" t="s">
        <v>10</v>
      </c>
      <c r="H8" s="76"/>
      <c r="I8" s="76"/>
      <c r="J8" s="32"/>
      <c r="K8" s="32"/>
      <c r="L8"/>
    </row>
    <row r="9" spans="1:12" x14ac:dyDescent="0.25">
      <c r="A9" s="17" t="s">
        <v>11</v>
      </c>
      <c r="B9" s="31">
        <v>7504.75</v>
      </c>
      <c r="C9" s="31">
        <v>7443</v>
      </c>
      <c r="D9" s="31">
        <v>9607</v>
      </c>
      <c r="E9" s="31">
        <v>9384</v>
      </c>
      <c r="F9"/>
      <c r="G9" s="17" t="s">
        <v>11</v>
      </c>
      <c r="H9" s="76"/>
      <c r="I9" s="76"/>
      <c r="J9" s="32"/>
      <c r="K9" s="32"/>
      <c r="L9"/>
    </row>
    <row r="10" spans="1:12" x14ac:dyDescent="0.25">
      <c r="A10" s="17" t="s">
        <v>12</v>
      </c>
      <c r="B10" s="31">
        <v>6083.16</v>
      </c>
      <c r="C10" s="31">
        <v>6551.8</v>
      </c>
      <c r="D10" s="31">
        <v>9696</v>
      </c>
      <c r="E10" s="31">
        <v>8363</v>
      </c>
      <c r="F10"/>
      <c r="G10" s="17" t="s">
        <v>12</v>
      </c>
      <c r="H10" s="76">
        <v>119.98</v>
      </c>
      <c r="I10" s="76">
        <v>569.16999999999996</v>
      </c>
      <c r="J10" s="32">
        <v>515</v>
      </c>
      <c r="K10" s="32">
        <v>449</v>
      </c>
      <c r="L10"/>
    </row>
    <row r="11" spans="1:12" x14ac:dyDescent="0.25">
      <c r="A11" s="17" t="s">
        <v>13</v>
      </c>
      <c r="B11" s="31">
        <v>8096.79</v>
      </c>
      <c r="C11" s="31">
        <v>7155.64</v>
      </c>
      <c r="D11" s="31">
        <v>8854</v>
      </c>
      <c r="E11" s="31">
        <v>6591</v>
      </c>
      <c r="F11"/>
      <c r="G11" s="17" t="s">
        <v>13</v>
      </c>
      <c r="H11" s="75"/>
      <c r="I11" s="75"/>
      <c r="J11" s="32"/>
      <c r="K11" s="32"/>
      <c r="L11"/>
    </row>
    <row r="12" spans="1:12" x14ac:dyDescent="0.25">
      <c r="A12" s="17" t="s">
        <v>14</v>
      </c>
      <c r="B12" s="31">
        <v>6386.36</v>
      </c>
      <c r="C12" s="31">
        <v>6543.07</v>
      </c>
      <c r="D12" s="31">
        <v>4039</v>
      </c>
      <c r="E12" s="31">
        <v>5219</v>
      </c>
      <c r="F12"/>
      <c r="G12" s="17" t="s">
        <v>14</v>
      </c>
      <c r="H12" s="75"/>
      <c r="I12" s="75"/>
      <c r="J12" s="32"/>
      <c r="K12" s="32"/>
      <c r="L12"/>
    </row>
    <row r="13" spans="1:12" x14ac:dyDescent="0.25">
      <c r="A13" s="17" t="s">
        <v>15</v>
      </c>
      <c r="B13" s="31">
        <v>6762.25</v>
      </c>
      <c r="C13" s="31">
        <v>7053.17</v>
      </c>
      <c r="D13" s="31">
        <v>4270</v>
      </c>
      <c r="E13" s="31">
        <v>6984</v>
      </c>
      <c r="F13"/>
      <c r="G13" s="17" t="s">
        <v>15</v>
      </c>
      <c r="H13" s="75">
        <v>441.69</v>
      </c>
      <c r="I13" s="75">
        <v>789.59</v>
      </c>
      <c r="J13" s="32">
        <v>761</v>
      </c>
      <c r="K13" s="32">
        <v>624</v>
      </c>
      <c r="L13"/>
    </row>
    <row r="14" spans="1:12" x14ac:dyDescent="0.25">
      <c r="A14" s="17" t="s">
        <v>16</v>
      </c>
      <c r="B14" s="31">
        <v>4937.17</v>
      </c>
      <c r="C14" s="31">
        <v>6871.06</v>
      </c>
      <c r="D14" s="31">
        <v>3883</v>
      </c>
      <c r="E14" s="31">
        <v>5835</v>
      </c>
      <c r="F14"/>
      <c r="G14" s="17" t="s">
        <v>16</v>
      </c>
      <c r="H14" s="75"/>
      <c r="I14" s="75"/>
      <c r="J14" s="32"/>
      <c r="K14" s="32"/>
      <c r="L14"/>
    </row>
    <row r="15" spans="1:12" x14ac:dyDescent="0.25">
      <c r="A15" s="17" t="s">
        <v>17</v>
      </c>
      <c r="B15" s="31">
        <v>4894</v>
      </c>
      <c r="C15" s="31">
        <v>6996.62</v>
      </c>
      <c r="D15" s="31">
        <v>3765</v>
      </c>
      <c r="E15" s="31">
        <v>6492</v>
      </c>
      <c r="F15"/>
      <c r="G15" s="17" t="s">
        <v>17</v>
      </c>
      <c r="H15" s="75"/>
      <c r="I15" s="75"/>
      <c r="J15" s="32"/>
      <c r="K15" s="32"/>
      <c r="L15"/>
    </row>
    <row r="16" spans="1:12" x14ac:dyDescent="0.25">
      <c r="A16" s="17" t="s">
        <v>18</v>
      </c>
      <c r="B16" s="31">
        <v>4842.3</v>
      </c>
      <c r="C16" s="31">
        <v>6829</v>
      </c>
      <c r="D16" s="31">
        <v>3049</v>
      </c>
      <c r="E16" s="31">
        <v>5603</v>
      </c>
      <c r="F16"/>
      <c r="G16" s="17" t="s">
        <v>18</v>
      </c>
      <c r="H16" s="75"/>
      <c r="I16" s="75">
        <v>1979.75</v>
      </c>
      <c r="J16" s="32">
        <v>2309</v>
      </c>
      <c r="K16" s="32">
        <v>1975</v>
      </c>
      <c r="L16"/>
    </row>
    <row r="17" spans="1:12" x14ac:dyDescent="0.25">
      <c r="A17" s="17" t="s">
        <v>19</v>
      </c>
      <c r="B17" s="31">
        <v>4151.29</v>
      </c>
      <c r="C17" s="31">
        <v>7371</v>
      </c>
      <c r="D17" s="31">
        <v>3326</v>
      </c>
      <c r="E17" s="31">
        <v>4569</v>
      </c>
      <c r="F17"/>
      <c r="G17" s="17" t="s">
        <v>19</v>
      </c>
      <c r="H17" s="32">
        <v>2022.26</v>
      </c>
      <c r="I17" s="32"/>
      <c r="J17" s="32"/>
      <c r="K17" s="32"/>
      <c r="L17"/>
    </row>
    <row r="18" spans="1:12" x14ac:dyDescent="0.25">
      <c r="A18" s="17" t="s">
        <v>20</v>
      </c>
      <c r="B18" s="31">
        <v>2884.94</v>
      </c>
      <c r="C18" s="31">
        <v>7040</v>
      </c>
      <c r="D18" s="31">
        <v>3326</v>
      </c>
      <c r="E18" s="31">
        <v>3667</v>
      </c>
      <c r="F18"/>
      <c r="G18" s="17" t="s">
        <v>20</v>
      </c>
      <c r="H18" s="32"/>
      <c r="I18" s="32"/>
      <c r="J18" s="32"/>
      <c r="K18" s="32"/>
      <c r="L18"/>
    </row>
    <row r="19" spans="1:12" x14ac:dyDescent="0.25">
      <c r="A19" s="8" t="s">
        <v>4</v>
      </c>
      <c r="B19" s="34">
        <f>SUM(B7:B18)</f>
        <v>68818.77</v>
      </c>
      <c r="C19" s="34">
        <f t="shared" ref="C19:D19" si="0">SUM(C7:C18)</f>
        <v>81843.360000000001</v>
      </c>
      <c r="D19" s="34">
        <f t="shared" si="0"/>
        <v>69306.429999999993</v>
      </c>
      <c r="E19" s="34">
        <f t="shared" ref="E19" si="1">SUM(E7:E18)</f>
        <v>78069</v>
      </c>
      <c r="F19"/>
      <c r="G19" s="8" t="s">
        <v>4</v>
      </c>
      <c r="H19" s="34">
        <f>SUM(H7:H18)</f>
        <v>3114.08</v>
      </c>
      <c r="I19" s="34">
        <f>SUM(I7:I18)</f>
        <v>5303.85</v>
      </c>
      <c r="J19" s="89">
        <f>SUM(J7:J18)</f>
        <v>5426</v>
      </c>
      <c r="K19" s="89">
        <f>SUM(K7:K18)</f>
        <v>4817</v>
      </c>
      <c r="L19"/>
    </row>
    <row r="20" spans="1:12" x14ac:dyDescent="0.25">
      <c r="K20" s="9"/>
    </row>
    <row r="21" spans="1:12" x14ac:dyDescent="0.25">
      <c r="K21" s="9"/>
    </row>
    <row r="22" spans="1:12" ht="18" x14ac:dyDescent="0.25">
      <c r="A22" s="101" t="s">
        <v>8</v>
      </c>
      <c r="B22" s="101"/>
      <c r="C22" s="101"/>
      <c r="D22" s="13"/>
      <c r="E22" s="74"/>
      <c r="G22" s="23" t="s">
        <v>32</v>
      </c>
      <c r="J22" s="13"/>
      <c r="K22" s="74"/>
    </row>
    <row r="23" spans="1:12" x14ac:dyDescent="0.25">
      <c r="J23"/>
    </row>
    <row r="24" spans="1:12" x14ac:dyDescent="0.25">
      <c r="A24" s="36" t="s">
        <v>5</v>
      </c>
      <c r="B24" s="36" t="s">
        <v>65</v>
      </c>
      <c r="C24" s="36" t="s">
        <v>62</v>
      </c>
      <c r="D24" s="36" t="s">
        <v>61</v>
      </c>
      <c r="E24" s="36" t="s">
        <v>60</v>
      </c>
      <c r="F24"/>
      <c r="G24" s="36" t="s">
        <v>0</v>
      </c>
      <c r="H24" s="36" t="s">
        <v>65</v>
      </c>
      <c r="I24" s="36" t="s">
        <v>62</v>
      </c>
      <c r="J24" s="36" t="s">
        <v>61</v>
      </c>
      <c r="K24" s="36" t="s">
        <v>60</v>
      </c>
    </row>
    <row r="25" spans="1:12" x14ac:dyDescent="0.25">
      <c r="A25" s="2"/>
      <c r="B25" s="16"/>
      <c r="C25" s="15"/>
      <c r="D25" s="2"/>
      <c r="E25" s="2"/>
      <c r="F25"/>
      <c r="G25" s="15"/>
      <c r="H25" s="3"/>
      <c r="I25" s="35"/>
      <c r="J25" s="3"/>
      <c r="K25" s="3"/>
    </row>
    <row r="26" spans="1:12" x14ac:dyDescent="0.25">
      <c r="A26" s="17" t="s">
        <v>9</v>
      </c>
      <c r="B26" s="32">
        <v>633.28</v>
      </c>
      <c r="C26" s="32">
        <v>644.75</v>
      </c>
      <c r="D26" s="32">
        <v>760.62</v>
      </c>
      <c r="E26" s="32">
        <v>641</v>
      </c>
      <c r="F26"/>
      <c r="G26" s="17" t="s">
        <v>9</v>
      </c>
      <c r="H26" s="32">
        <f>B7+B26+H7</f>
        <v>6766.82</v>
      </c>
      <c r="I26" s="32">
        <f>C7+C26+I7</f>
        <v>8116.09</v>
      </c>
      <c r="J26" s="32">
        <f>D7+D26+J7</f>
        <v>9574.0499999999993</v>
      </c>
      <c r="K26" s="32">
        <f>E7+E26+K7</f>
        <v>9244</v>
      </c>
    </row>
    <row r="27" spans="1:12" x14ac:dyDescent="0.25">
      <c r="A27" s="17" t="s">
        <v>10</v>
      </c>
      <c r="B27" s="32">
        <v>649.83000000000004</v>
      </c>
      <c r="C27" s="32">
        <v>984.75</v>
      </c>
      <c r="D27" s="32">
        <v>861</v>
      </c>
      <c r="E27" s="32">
        <v>786</v>
      </c>
      <c r="F27"/>
      <c r="G27" s="17" t="s">
        <v>10</v>
      </c>
      <c r="H27" s="32">
        <f t="shared" ref="H27:H37" si="2">B8+B27+H8</f>
        <v>7322.2</v>
      </c>
      <c r="I27" s="32">
        <f t="shared" ref="I27:I37" si="3">C8+C27+I8</f>
        <v>7467.75</v>
      </c>
      <c r="J27" s="32">
        <f t="shared" ref="J27:J37" si="4">D8+D27+J8</f>
        <v>9380</v>
      </c>
      <c r="K27" s="32">
        <f t="shared" ref="K27:K37" si="5">E8+E27+K8</f>
        <v>9314</v>
      </c>
    </row>
    <row r="28" spans="1:12" x14ac:dyDescent="0.25">
      <c r="A28" s="17" t="s">
        <v>11</v>
      </c>
      <c r="B28" s="32">
        <v>798.42</v>
      </c>
      <c r="C28" s="32">
        <v>1070.1199999999999</v>
      </c>
      <c r="D28" s="32">
        <v>916.74</v>
      </c>
      <c r="E28" s="32">
        <v>774</v>
      </c>
      <c r="F28"/>
      <c r="G28" s="17" t="s">
        <v>11</v>
      </c>
      <c r="H28" s="32">
        <f t="shared" si="2"/>
        <v>8303.17</v>
      </c>
      <c r="I28" s="32">
        <f t="shared" si="3"/>
        <v>8513.119999999999</v>
      </c>
      <c r="J28" s="32">
        <f t="shared" si="4"/>
        <v>10523.74</v>
      </c>
      <c r="K28" s="32">
        <f t="shared" si="5"/>
        <v>10158</v>
      </c>
    </row>
    <row r="29" spans="1:12" x14ac:dyDescent="0.25">
      <c r="A29" s="17" t="s">
        <v>12</v>
      </c>
      <c r="B29" s="32">
        <v>613.33000000000004</v>
      </c>
      <c r="C29" s="32">
        <v>817.9</v>
      </c>
      <c r="D29" s="32">
        <v>761</v>
      </c>
      <c r="E29" s="32">
        <v>591</v>
      </c>
      <c r="F29"/>
      <c r="G29" s="17" t="s">
        <v>12</v>
      </c>
      <c r="H29" s="32">
        <f t="shared" si="2"/>
        <v>6816.4699999999993</v>
      </c>
      <c r="I29" s="32">
        <f t="shared" si="3"/>
        <v>7938.87</v>
      </c>
      <c r="J29" s="32">
        <f t="shared" si="4"/>
        <v>10972</v>
      </c>
      <c r="K29" s="32">
        <f t="shared" si="5"/>
        <v>9403</v>
      </c>
    </row>
    <row r="30" spans="1:12" x14ac:dyDescent="0.25">
      <c r="A30" s="17" t="s">
        <v>13</v>
      </c>
      <c r="B30" s="32">
        <v>819.14</v>
      </c>
      <c r="C30" s="32">
        <v>1073</v>
      </c>
      <c r="D30" s="32">
        <v>945</v>
      </c>
      <c r="E30" s="32">
        <v>515</v>
      </c>
      <c r="F30"/>
      <c r="G30" s="17" t="s">
        <v>13</v>
      </c>
      <c r="H30" s="32">
        <f t="shared" si="2"/>
        <v>8915.93</v>
      </c>
      <c r="I30" s="32">
        <f t="shared" si="3"/>
        <v>8228.64</v>
      </c>
      <c r="J30" s="32">
        <f t="shared" si="4"/>
        <v>9799</v>
      </c>
      <c r="K30" s="32">
        <f t="shared" si="5"/>
        <v>7106</v>
      </c>
    </row>
    <row r="31" spans="1:12" x14ac:dyDescent="0.25">
      <c r="A31" s="17" t="s">
        <v>14</v>
      </c>
      <c r="B31" s="32">
        <v>625.21</v>
      </c>
      <c r="C31" s="32">
        <v>847.47</v>
      </c>
      <c r="D31" s="32">
        <v>822</v>
      </c>
      <c r="E31" s="32">
        <v>480</v>
      </c>
      <c r="F31"/>
      <c r="G31" s="17" t="s">
        <v>14</v>
      </c>
      <c r="H31" s="32">
        <f t="shared" si="2"/>
        <v>7011.57</v>
      </c>
      <c r="I31" s="32">
        <f t="shared" si="3"/>
        <v>7390.54</v>
      </c>
      <c r="J31" s="32">
        <f t="shared" si="4"/>
        <v>4861</v>
      </c>
      <c r="K31" s="32">
        <f t="shared" si="5"/>
        <v>5699</v>
      </c>
    </row>
    <row r="32" spans="1:12" x14ac:dyDescent="0.25">
      <c r="A32" s="17" t="s">
        <v>15</v>
      </c>
      <c r="B32" s="32">
        <v>709.26</v>
      </c>
      <c r="C32" s="32">
        <v>1000.35</v>
      </c>
      <c r="D32" s="32">
        <v>796</v>
      </c>
      <c r="E32" s="32">
        <v>652</v>
      </c>
      <c r="F32"/>
      <c r="G32" s="17" t="s">
        <v>15</v>
      </c>
      <c r="H32" s="32">
        <f t="shared" si="2"/>
        <v>7913.2</v>
      </c>
      <c r="I32" s="32">
        <f t="shared" si="3"/>
        <v>8843.11</v>
      </c>
      <c r="J32" s="32">
        <f t="shared" si="4"/>
        <v>5827</v>
      </c>
      <c r="K32" s="32">
        <f t="shared" si="5"/>
        <v>8260</v>
      </c>
    </row>
    <row r="33" spans="1:11" x14ac:dyDescent="0.25">
      <c r="A33" s="17" t="s">
        <v>16</v>
      </c>
      <c r="B33" s="32">
        <v>533.46</v>
      </c>
      <c r="C33" s="32">
        <v>630.65</v>
      </c>
      <c r="D33" s="32">
        <v>405</v>
      </c>
      <c r="E33" s="32">
        <v>567</v>
      </c>
      <c r="F33"/>
      <c r="G33" s="17" t="s">
        <v>16</v>
      </c>
      <c r="H33" s="32">
        <f t="shared" si="2"/>
        <v>5470.63</v>
      </c>
      <c r="I33" s="32">
        <f t="shared" si="3"/>
        <v>7501.71</v>
      </c>
      <c r="J33" s="32">
        <f t="shared" si="4"/>
        <v>4288</v>
      </c>
      <c r="K33" s="32">
        <f t="shared" si="5"/>
        <v>6402</v>
      </c>
    </row>
    <row r="34" spans="1:11" x14ac:dyDescent="0.25">
      <c r="A34" s="17" t="s">
        <v>17</v>
      </c>
      <c r="B34" s="32">
        <v>591</v>
      </c>
      <c r="C34" s="32">
        <v>732.88</v>
      </c>
      <c r="D34" s="32">
        <v>402</v>
      </c>
      <c r="E34" s="32">
        <v>591</v>
      </c>
      <c r="F34"/>
      <c r="G34" s="17" t="s">
        <v>17</v>
      </c>
      <c r="H34" s="32">
        <f t="shared" si="2"/>
        <v>5485</v>
      </c>
      <c r="I34" s="32">
        <f t="shared" si="3"/>
        <v>7729.5</v>
      </c>
      <c r="J34" s="32">
        <f t="shared" si="4"/>
        <v>4167</v>
      </c>
      <c r="K34" s="32">
        <f t="shared" si="5"/>
        <v>7083</v>
      </c>
    </row>
    <row r="35" spans="1:11" x14ac:dyDescent="0.25">
      <c r="A35" s="17" t="s">
        <v>18</v>
      </c>
      <c r="B35" s="32">
        <v>624.09</v>
      </c>
      <c r="C35" s="32">
        <v>734</v>
      </c>
      <c r="D35" s="32">
        <v>395</v>
      </c>
      <c r="E35" s="32">
        <v>539</v>
      </c>
      <c r="F35"/>
      <c r="G35" s="17" t="s">
        <v>18</v>
      </c>
      <c r="H35" s="32">
        <f t="shared" si="2"/>
        <v>5466.39</v>
      </c>
      <c r="I35" s="32">
        <f t="shared" si="3"/>
        <v>9542.75</v>
      </c>
      <c r="J35" s="32">
        <f t="shared" si="4"/>
        <v>5753</v>
      </c>
      <c r="K35" s="32">
        <f t="shared" si="5"/>
        <v>8117</v>
      </c>
    </row>
    <row r="36" spans="1:11" x14ac:dyDescent="0.25">
      <c r="A36" s="17" t="s">
        <v>19</v>
      </c>
      <c r="B36" s="32">
        <v>396.19</v>
      </c>
      <c r="C36" s="32">
        <v>533</v>
      </c>
      <c r="D36" s="32">
        <v>390</v>
      </c>
      <c r="E36" s="32">
        <v>487</v>
      </c>
      <c r="F36"/>
      <c r="G36" s="17" t="s">
        <v>19</v>
      </c>
      <c r="H36" s="32">
        <f t="shared" si="2"/>
        <v>6569.74</v>
      </c>
      <c r="I36" s="32">
        <f t="shared" si="3"/>
        <v>7904</v>
      </c>
      <c r="J36" s="32">
        <f t="shared" si="4"/>
        <v>3716</v>
      </c>
      <c r="K36" s="32">
        <f t="shared" si="5"/>
        <v>5056</v>
      </c>
    </row>
    <row r="37" spans="1:11" x14ac:dyDescent="0.25">
      <c r="A37" s="17" t="s">
        <v>20</v>
      </c>
      <c r="B37" s="32">
        <v>338.92</v>
      </c>
      <c r="C37" s="32">
        <v>358.09</v>
      </c>
      <c r="D37" s="32">
        <v>355</v>
      </c>
      <c r="E37" s="32">
        <v>425</v>
      </c>
      <c r="F37"/>
      <c r="G37" s="17" t="s">
        <v>20</v>
      </c>
      <c r="H37" s="32">
        <f t="shared" si="2"/>
        <v>3223.86</v>
      </c>
      <c r="I37" s="32">
        <f t="shared" si="3"/>
        <v>7398.09</v>
      </c>
      <c r="J37" s="32">
        <f t="shared" si="4"/>
        <v>3681</v>
      </c>
      <c r="K37" s="32">
        <f t="shared" si="5"/>
        <v>4092</v>
      </c>
    </row>
    <row r="38" spans="1:11" x14ac:dyDescent="0.25">
      <c r="A38" s="8" t="s">
        <v>4</v>
      </c>
      <c r="B38" s="33">
        <f>SUM(B26:B37)</f>
        <v>7332.13</v>
      </c>
      <c r="C38" s="33">
        <f t="shared" ref="C38:D38" si="6">SUM(C26:C37)</f>
        <v>9426.9600000000009</v>
      </c>
      <c r="D38" s="33">
        <f t="shared" si="6"/>
        <v>7809.36</v>
      </c>
      <c r="E38" s="33">
        <f t="shared" ref="E38" si="7">SUM(E26:E37)</f>
        <v>7048</v>
      </c>
      <c r="F38"/>
      <c r="G38" s="8" t="s">
        <v>4</v>
      </c>
      <c r="H38" s="34">
        <f>SUM(H26:H37)</f>
        <v>79264.98000000001</v>
      </c>
      <c r="I38" s="34">
        <f>SUM(I26:I37)</f>
        <v>96574.17</v>
      </c>
      <c r="J38" s="34">
        <f>SUM(J26:J37)</f>
        <v>82541.790000000008</v>
      </c>
      <c r="K38" s="34">
        <f>SUM(K26:K37)</f>
        <v>89934</v>
      </c>
    </row>
    <row r="39" spans="1:11" x14ac:dyDescent="0.25">
      <c r="I39"/>
      <c r="J39"/>
    </row>
  </sheetData>
  <mergeCells count="2">
    <mergeCell ref="A3:C3"/>
    <mergeCell ref="A22:C22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" sqref="J1"/>
    </sheetView>
  </sheetViews>
  <sheetFormatPr defaultRowHeight="15.75" x14ac:dyDescent="0.25"/>
  <sheetData>
    <row r="1" spans="1:1" ht="20.25" x14ac:dyDescent="0.3">
      <c r="A1" s="6" t="s">
        <v>66</v>
      </c>
    </row>
  </sheetData>
  <pageMargins left="0.7" right="0.7" top="0.75" bottom="0.75" header="0.3" footer="0.3"/>
  <pageSetup paperSize="9"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workbookViewId="0">
      <selection activeCell="H7" sqref="H7:H17"/>
    </sheetView>
  </sheetViews>
  <sheetFormatPr defaultRowHeight="15.75" x14ac:dyDescent="0.25"/>
  <cols>
    <col min="1" max="2" width="10.77734375" customWidth="1"/>
    <col min="3" max="3" width="10.77734375" style="9" customWidth="1"/>
    <col min="4" max="5" width="10.77734375" customWidth="1"/>
    <col min="6" max="6" width="3.77734375" style="4" customWidth="1"/>
    <col min="7" max="8" width="10.77734375" customWidth="1"/>
    <col min="9" max="10" width="10.77734375" style="9" customWidth="1"/>
    <col min="11" max="11" width="10.77734375" customWidth="1"/>
    <col min="12" max="12" width="10.77734375" style="4" customWidth="1"/>
    <col min="13" max="14" width="10.77734375" customWidth="1"/>
    <col min="15" max="15" width="11.77734375" customWidth="1"/>
    <col min="16" max="20" width="10.77734375" customWidth="1"/>
  </cols>
  <sheetData>
    <row r="1" spans="1:12" ht="20.25" x14ac:dyDescent="0.3">
      <c r="A1" s="6" t="s">
        <v>64</v>
      </c>
    </row>
    <row r="3" spans="1:12" s="69" customFormat="1" ht="18" x14ac:dyDescent="0.25">
      <c r="A3" s="101" t="s">
        <v>7</v>
      </c>
      <c r="B3" s="101"/>
      <c r="C3" s="101"/>
      <c r="E3" s="74"/>
      <c r="F3" s="7"/>
      <c r="G3" s="70" t="s">
        <v>21</v>
      </c>
      <c r="L3" s="7"/>
    </row>
    <row r="4" spans="1:12" x14ac:dyDescent="0.25">
      <c r="I4"/>
    </row>
    <row r="5" spans="1:12" s="1" customFormat="1" x14ac:dyDescent="0.25">
      <c r="A5" s="36" t="s">
        <v>0</v>
      </c>
      <c r="B5" s="83" t="s">
        <v>65</v>
      </c>
      <c r="C5" s="83" t="s">
        <v>62</v>
      </c>
      <c r="D5" s="83" t="s">
        <v>61</v>
      </c>
      <c r="E5" s="83" t="s">
        <v>60</v>
      </c>
      <c r="G5" s="36" t="s">
        <v>0</v>
      </c>
      <c r="H5" s="36" t="s">
        <v>65</v>
      </c>
      <c r="I5" s="36" t="s">
        <v>62</v>
      </c>
      <c r="J5" s="36" t="s">
        <v>61</v>
      </c>
      <c r="K5" s="36" t="s">
        <v>60</v>
      </c>
    </row>
    <row r="6" spans="1:12" s="1" customFormat="1" x14ac:dyDescent="0.25">
      <c r="A6" s="15"/>
      <c r="B6" s="84"/>
      <c r="C6" s="84"/>
      <c r="D6" s="85"/>
      <c r="E6" s="85"/>
      <c r="G6" s="2"/>
      <c r="H6" s="31"/>
      <c r="I6" s="32"/>
      <c r="J6" s="2"/>
      <c r="K6" s="2"/>
    </row>
    <row r="7" spans="1:12" x14ac:dyDescent="0.25">
      <c r="A7" s="17" t="s">
        <v>9</v>
      </c>
      <c r="B7" s="77">
        <v>54544</v>
      </c>
      <c r="C7" s="77">
        <v>20009</v>
      </c>
      <c r="D7" s="77">
        <v>58139</v>
      </c>
      <c r="E7" s="77">
        <v>50088</v>
      </c>
      <c r="F7"/>
      <c r="G7" s="17" t="s">
        <v>9</v>
      </c>
      <c r="H7" s="86">
        <v>7560</v>
      </c>
      <c r="I7" s="86">
        <v>28026</v>
      </c>
      <c r="J7" s="79">
        <v>26256</v>
      </c>
      <c r="K7" s="79">
        <v>25239</v>
      </c>
      <c r="L7"/>
    </row>
    <row r="8" spans="1:12" x14ac:dyDescent="0.25">
      <c r="A8" s="17" t="s">
        <v>10</v>
      </c>
      <c r="B8" s="77">
        <v>56276</v>
      </c>
      <c r="C8" s="77">
        <v>54248</v>
      </c>
      <c r="D8" s="77">
        <v>61341</v>
      </c>
      <c r="E8" s="77">
        <v>56560</v>
      </c>
      <c r="F8"/>
      <c r="G8" s="17" t="s">
        <v>10</v>
      </c>
      <c r="H8" s="86"/>
      <c r="I8" s="86"/>
      <c r="J8" s="79"/>
      <c r="K8" s="79"/>
      <c r="L8"/>
    </row>
    <row r="9" spans="1:12" x14ac:dyDescent="0.25">
      <c r="A9" s="17" t="s">
        <v>11</v>
      </c>
      <c r="B9" s="77">
        <v>63112.9</v>
      </c>
      <c r="C9" s="77">
        <v>62188</v>
      </c>
      <c r="D9" s="77">
        <v>70665</v>
      </c>
      <c r="E9" s="77">
        <v>61805</v>
      </c>
      <c r="F9"/>
      <c r="G9" s="17" t="s">
        <v>11</v>
      </c>
      <c r="H9" s="86"/>
      <c r="I9" s="86"/>
      <c r="J9" s="79"/>
      <c r="K9" s="79"/>
      <c r="L9"/>
    </row>
    <row r="10" spans="1:12" x14ac:dyDescent="0.25">
      <c r="A10" s="17" t="s">
        <v>12</v>
      </c>
      <c r="B10" s="77">
        <v>51532</v>
      </c>
      <c r="C10" s="77">
        <v>55195</v>
      </c>
      <c r="D10" s="77">
        <v>71209</v>
      </c>
      <c r="E10" s="77">
        <v>55318</v>
      </c>
      <c r="F10"/>
      <c r="G10" s="17" t="s">
        <v>12</v>
      </c>
      <c r="H10" s="86">
        <v>1711</v>
      </c>
      <c r="I10" s="86">
        <v>8117</v>
      </c>
      <c r="J10" s="79">
        <v>7351</v>
      </c>
      <c r="K10" s="79">
        <v>6410</v>
      </c>
      <c r="L10"/>
    </row>
    <row r="11" spans="1:12" x14ac:dyDescent="0.25">
      <c r="A11" s="17" t="s">
        <v>13</v>
      </c>
      <c r="B11" s="77">
        <v>68566</v>
      </c>
      <c r="C11" s="77">
        <v>59908</v>
      </c>
      <c r="D11" s="77">
        <v>63980</v>
      </c>
      <c r="E11" s="77">
        <v>43836</v>
      </c>
      <c r="F11"/>
      <c r="G11" s="17" t="s">
        <v>13</v>
      </c>
      <c r="H11" s="87"/>
      <c r="I11" s="87"/>
      <c r="J11" s="79"/>
      <c r="K11" s="79"/>
      <c r="L11"/>
    </row>
    <row r="12" spans="1:12" x14ac:dyDescent="0.25">
      <c r="A12" s="17" t="s">
        <v>14</v>
      </c>
      <c r="B12" s="77">
        <v>53961</v>
      </c>
      <c r="C12" s="77">
        <v>54544</v>
      </c>
      <c r="D12" s="77">
        <v>29462</v>
      </c>
      <c r="E12" s="77">
        <v>34640</v>
      </c>
      <c r="F12"/>
      <c r="G12" s="17" t="s">
        <v>14</v>
      </c>
      <c r="H12" s="87"/>
      <c r="I12" s="87"/>
      <c r="J12" s="79"/>
      <c r="K12" s="79"/>
      <c r="L12"/>
    </row>
    <row r="13" spans="1:12" x14ac:dyDescent="0.25">
      <c r="A13" s="17" t="s">
        <v>15</v>
      </c>
      <c r="B13" s="77">
        <v>57258</v>
      </c>
      <c r="C13" s="77">
        <v>59049</v>
      </c>
      <c r="D13" s="77">
        <v>30063</v>
      </c>
      <c r="E13" s="77">
        <v>46525</v>
      </c>
      <c r="F13"/>
      <c r="G13" s="17" t="s">
        <v>15</v>
      </c>
      <c r="H13" s="87"/>
      <c r="I13" s="87">
        <v>11260</v>
      </c>
      <c r="J13" s="79">
        <v>10863</v>
      </c>
      <c r="K13" s="79">
        <v>8906</v>
      </c>
      <c r="L13"/>
    </row>
    <row r="14" spans="1:12" x14ac:dyDescent="0.25">
      <c r="A14" s="17" t="s">
        <v>16</v>
      </c>
      <c r="B14" s="77">
        <v>41293</v>
      </c>
      <c r="C14" s="77">
        <v>57306</v>
      </c>
      <c r="D14" s="77">
        <v>27234</v>
      </c>
      <c r="E14" s="77">
        <v>38755</v>
      </c>
      <c r="F14"/>
      <c r="G14" s="17" t="s">
        <v>16</v>
      </c>
      <c r="H14" s="87"/>
      <c r="I14" s="87"/>
      <c r="J14" s="79"/>
      <c r="K14" s="79"/>
      <c r="L14"/>
    </row>
    <row r="15" spans="1:12" x14ac:dyDescent="0.25">
      <c r="A15" s="17" t="s">
        <v>17</v>
      </c>
      <c r="B15" s="77">
        <v>40994</v>
      </c>
      <c r="C15" s="77">
        <v>58425</v>
      </c>
      <c r="D15" s="77">
        <v>26270</v>
      </c>
      <c r="E15" s="77">
        <v>43035</v>
      </c>
      <c r="F15"/>
      <c r="G15" s="17" t="s">
        <v>17</v>
      </c>
      <c r="H15" s="87"/>
      <c r="I15" s="87"/>
      <c r="J15" s="79"/>
      <c r="K15" s="79"/>
      <c r="L15"/>
    </row>
    <row r="16" spans="1:12" x14ac:dyDescent="0.25">
      <c r="A16" s="17" t="s">
        <v>18</v>
      </c>
      <c r="B16" s="77">
        <v>40428</v>
      </c>
      <c r="C16" s="77">
        <v>56959</v>
      </c>
      <c r="D16" s="77">
        <v>22218</v>
      </c>
      <c r="E16" s="77">
        <v>36983</v>
      </c>
      <c r="F16"/>
      <c r="G16" s="17" t="s">
        <v>18</v>
      </c>
      <c r="H16" s="87"/>
      <c r="I16" s="87">
        <v>28232</v>
      </c>
      <c r="J16" s="79">
        <v>32936</v>
      </c>
      <c r="K16" s="79">
        <v>23937</v>
      </c>
      <c r="L16"/>
    </row>
    <row r="17" spans="1:12" x14ac:dyDescent="0.25">
      <c r="A17" s="17" t="s">
        <v>19</v>
      </c>
      <c r="B17" s="77">
        <v>34811</v>
      </c>
      <c r="C17" s="77">
        <v>61532</v>
      </c>
      <c r="D17" s="77">
        <v>24690</v>
      </c>
      <c r="E17" s="77">
        <v>30312</v>
      </c>
      <c r="F17"/>
      <c r="G17" s="17" t="s">
        <v>19</v>
      </c>
      <c r="H17" s="79">
        <v>28838</v>
      </c>
      <c r="I17" s="79"/>
      <c r="J17" s="79"/>
      <c r="K17" s="79"/>
      <c r="L17"/>
    </row>
    <row r="18" spans="1:12" x14ac:dyDescent="0.25">
      <c r="A18" s="17" t="s">
        <v>20</v>
      </c>
      <c r="B18" s="77">
        <v>24128</v>
      </c>
      <c r="C18" s="77">
        <v>58789</v>
      </c>
      <c r="D18" s="77">
        <v>24690</v>
      </c>
      <c r="E18" s="77">
        <v>24254</v>
      </c>
      <c r="F18"/>
      <c r="G18" s="17" t="s">
        <v>20</v>
      </c>
      <c r="H18" s="79"/>
      <c r="I18" s="79"/>
      <c r="J18" s="79"/>
      <c r="K18" s="79"/>
      <c r="L18"/>
    </row>
    <row r="19" spans="1:12" x14ac:dyDescent="0.25">
      <c r="A19" s="8" t="s">
        <v>4</v>
      </c>
      <c r="B19" s="78">
        <f>SUM(B7:B18)</f>
        <v>586903.9</v>
      </c>
      <c r="C19" s="78">
        <f t="shared" ref="C19:D19" si="0">SUM(C7:C18)</f>
        <v>658152</v>
      </c>
      <c r="D19" s="78">
        <f t="shared" si="0"/>
        <v>509961</v>
      </c>
      <c r="E19" s="78">
        <f t="shared" ref="E19" si="1">SUM(E7:E18)</f>
        <v>522111</v>
      </c>
      <c r="F19"/>
      <c r="G19" s="8" t="s">
        <v>4</v>
      </c>
      <c r="H19" s="78">
        <f>SUM(H7:H18)</f>
        <v>38109</v>
      </c>
      <c r="I19" s="78">
        <f>SUM(I7:I18)</f>
        <v>75635</v>
      </c>
      <c r="J19" s="88">
        <f>SUM(J7:J18)</f>
        <v>77406</v>
      </c>
      <c r="K19" s="88">
        <f>SUM(K7:K18)</f>
        <v>64492</v>
      </c>
      <c r="L19"/>
    </row>
    <row r="20" spans="1:12" x14ac:dyDescent="0.25">
      <c r="K20" s="9"/>
    </row>
    <row r="21" spans="1:12" x14ac:dyDescent="0.25">
      <c r="K21" s="9"/>
    </row>
    <row r="22" spans="1:12" ht="18" x14ac:dyDescent="0.25">
      <c r="A22" s="101" t="s">
        <v>8</v>
      </c>
      <c r="B22" s="101"/>
      <c r="C22" s="101"/>
      <c r="D22" s="69"/>
      <c r="E22" s="74"/>
      <c r="G22" s="70" t="s">
        <v>33</v>
      </c>
      <c r="J22" s="69"/>
      <c r="K22" s="74"/>
    </row>
    <row r="23" spans="1:12" x14ac:dyDescent="0.25">
      <c r="J23"/>
    </row>
    <row r="24" spans="1:12" x14ac:dyDescent="0.25">
      <c r="A24" s="36" t="s">
        <v>5</v>
      </c>
      <c r="B24" s="36" t="s">
        <v>65</v>
      </c>
      <c r="C24" s="36" t="s">
        <v>62</v>
      </c>
      <c r="D24" s="36" t="s">
        <v>61</v>
      </c>
      <c r="E24" s="36" t="s">
        <v>60</v>
      </c>
      <c r="F24"/>
      <c r="G24" s="36" t="s">
        <v>0</v>
      </c>
      <c r="H24" s="36" t="s">
        <v>65</v>
      </c>
      <c r="I24" s="36" t="s">
        <v>62</v>
      </c>
      <c r="J24" s="36" t="s">
        <v>61</v>
      </c>
      <c r="K24" s="36" t="s">
        <v>60</v>
      </c>
    </row>
    <row r="25" spans="1:12" x14ac:dyDescent="0.25">
      <c r="A25" s="2"/>
      <c r="B25" s="16"/>
      <c r="C25" s="15"/>
      <c r="D25" s="2"/>
      <c r="E25" s="2"/>
      <c r="F25"/>
      <c r="G25" s="15"/>
      <c r="H25" s="3"/>
      <c r="I25" s="35"/>
      <c r="J25" s="3"/>
      <c r="K25" s="3"/>
    </row>
    <row r="26" spans="1:12" x14ac:dyDescent="0.25">
      <c r="A26" s="17" t="s">
        <v>9</v>
      </c>
      <c r="B26" s="79">
        <v>5180</v>
      </c>
      <c r="C26" s="79">
        <v>5296</v>
      </c>
      <c r="D26" s="79">
        <v>5223</v>
      </c>
      <c r="E26" s="79">
        <v>3963</v>
      </c>
      <c r="F26"/>
      <c r="G26" s="81" t="s">
        <v>9</v>
      </c>
      <c r="H26" s="79">
        <f t="shared" ref="H26:H37" si="2">B7+H7+B26</f>
        <v>67284</v>
      </c>
      <c r="I26" s="79">
        <f t="shared" ref="I26:J37" si="3">C7+I7+C26</f>
        <v>53331</v>
      </c>
      <c r="J26" s="79">
        <f t="shared" si="3"/>
        <v>89618</v>
      </c>
      <c r="K26" s="79">
        <f t="shared" ref="K26:K37" si="4">E7+K7+E26</f>
        <v>79290</v>
      </c>
    </row>
    <row r="27" spans="1:12" x14ac:dyDescent="0.25">
      <c r="A27" s="17" t="s">
        <v>10</v>
      </c>
      <c r="B27" s="79">
        <v>5350</v>
      </c>
      <c r="C27" s="79">
        <v>5621</v>
      </c>
      <c r="D27" s="79">
        <v>5664</v>
      </c>
      <c r="E27" s="79">
        <v>4641</v>
      </c>
      <c r="F27"/>
      <c r="G27" s="81" t="s">
        <v>10</v>
      </c>
      <c r="H27" s="79">
        <f t="shared" si="2"/>
        <v>61626</v>
      </c>
      <c r="I27" s="79">
        <f t="shared" si="3"/>
        <v>59869</v>
      </c>
      <c r="J27" s="79">
        <f t="shared" si="3"/>
        <v>67005</v>
      </c>
      <c r="K27" s="79">
        <f t="shared" si="4"/>
        <v>61201</v>
      </c>
    </row>
    <row r="28" spans="1:12" x14ac:dyDescent="0.25">
      <c r="A28" s="17" t="s">
        <v>11</v>
      </c>
      <c r="B28" s="79">
        <v>6648</v>
      </c>
      <c r="C28" s="79">
        <v>6333</v>
      </c>
      <c r="D28" s="79">
        <v>6074</v>
      </c>
      <c r="E28" s="79">
        <v>4539</v>
      </c>
      <c r="F28"/>
      <c r="G28" s="81" t="s">
        <v>11</v>
      </c>
      <c r="H28" s="79">
        <f t="shared" si="2"/>
        <v>69760.899999999994</v>
      </c>
      <c r="I28" s="79">
        <f t="shared" si="3"/>
        <v>68521</v>
      </c>
      <c r="J28" s="79">
        <f t="shared" si="3"/>
        <v>76739</v>
      </c>
      <c r="K28" s="79">
        <f t="shared" si="4"/>
        <v>66344</v>
      </c>
    </row>
    <row r="29" spans="1:12" x14ac:dyDescent="0.25">
      <c r="A29" s="17" t="s">
        <v>12</v>
      </c>
      <c r="B29" s="79">
        <v>5042</v>
      </c>
      <c r="C29" s="79">
        <v>4708</v>
      </c>
      <c r="D29" s="79">
        <v>4915</v>
      </c>
      <c r="E29" s="79">
        <v>3330</v>
      </c>
      <c r="F29"/>
      <c r="G29" s="81" t="s">
        <v>12</v>
      </c>
      <c r="H29" s="79">
        <f t="shared" si="2"/>
        <v>58285</v>
      </c>
      <c r="I29" s="79">
        <f t="shared" si="3"/>
        <v>68020</v>
      </c>
      <c r="J29" s="79">
        <f t="shared" si="3"/>
        <v>83475</v>
      </c>
      <c r="K29" s="79">
        <f t="shared" si="4"/>
        <v>65058</v>
      </c>
    </row>
    <row r="30" spans="1:12" x14ac:dyDescent="0.25">
      <c r="A30" s="17" t="s">
        <v>13</v>
      </c>
      <c r="B30" s="79">
        <v>6824</v>
      </c>
      <c r="C30" s="79">
        <v>6516</v>
      </c>
      <c r="D30" s="79">
        <v>6297</v>
      </c>
      <c r="E30" s="79">
        <v>2805</v>
      </c>
      <c r="F30"/>
      <c r="G30" s="81" t="s">
        <v>13</v>
      </c>
      <c r="H30" s="79">
        <f t="shared" si="2"/>
        <v>75390</v>
      </c>
      <c r="I30" s="79">
        <f t="shared" si="3"/>
        <v>66424</v>
      </c>
      <c r="J30" s="79">
        <f t="shared" si="3"/>
        <v>70277</v>
      </c>
      <c r="K30" s="79">
        <f t="shared" si="4"/>
        <v>46641</v>
      </c>
    </row>
    <row r="31" spans="1:12" x14ac:dyDescent="0.25">
      <c r="A31" s="17" t="s">
        <v>14</v>
      </c>
      <c r="B31" s="79">
        <v>5144</v>
      </c>
      <c r="C31" s="79">
        <v>5089</v>
      </c>
      <c r="D31" s="79">
        <v>5374</v>
      </c>
      <c r="E31" s="79">
        <v>2586</v>
      </c>
      <c r="F31"/>
      <c r="G31" s="81" t="s">
        <v>14</v>
      </c>
      <c r="H31" s="79">
        <f t="shared" si="2"/>
        <v>59105</v>
      </c>
      <c r="I31" s="79">
        <f t="shared" si="3"/>
        <v>59633</v>
      </c>
      <c r="J31" s="79">
        <f t="shared" si="3"/>
        <v>34836</v>
      </c>
      <c r="K31" s="79">
        <f t="shared" si="4"/>
        <v>37226</v>
      </c>
    </row>
    <row r="32" spans="1:12" x14ac:dyDescent="0.25">
      <c r="A32" s="17" t="s">
        <v>15</v>
      </c>
      <c r="B32" s="79">
        <v>5887</v>
      </c>
      <c r="C32" s="79">
        <v>6118</v>
      </c>
      <c r="D32" s="79">
        <v>5188</v>
      </c>
      <c r="E32" s="79">
        <v>3734</v>
      </c>
      <c r="F32"/>
      <c r="G32" s="81" t="s">
        <v>15</v>
      </c>
      <c r="H32" s="79">
        <f t="shared" si="2"/>
        <v>63145</v>
      </c>
      <c r="I32" s="79">
        <f t="shared" si="3"/>
        <v>76427</v>
      </c>
      <c r="J32" s="79">
        <f t="shared" si="3"/>
        <v>46114</v>
      </c>
      <c r="K32" s="79">
        <f t="shared" si="4"/>
        <v>59165</v>
      </c>
    </row>
    <row r="33" spans="1:11" x14ac:dyDescent="0.25">
      <c r="A33" s="17" t="s">
        <v>16</v>
      </c>
      <c r="B33" s="79">
        <v>4352</v>
      </c>
      <c r="C33" s="79">
        <v>4477</v>
      </c>
      <c r="D33" s="79">
        <v>2210</v>
      </c>
      <c r="E33" s="79">
        <v>3152</v>
      </c>
      <c r="F33"/>
      <c r="G33" s="81" t="s">
        <v>16</v>
      </c>
      <c r="H33" s="79">
        <f t="shared" si="2"/>
        <v>45645</v>
      </c>
      <c r="I33" s="79">
        <f t="shared" si="3"/>
        <v>61783</v>
      </c>
      <c r="J33" s="79">
        <f t="shared" si="3"/>
        <v>29444</v>
      </c>
      <c r="K33" s="79">
        <f t="shared" si="4"/>
        <v>41907</v>
      </c>
    </row>
    <row r="34" spans="1:11" x14ac:dyDescent="0.25">
      <c r="A34" s="17" t="s">
        <v>17</v>
      </c>
      <c r="B34" s="79">
        <v>4846</v>
      </c>
      <c r="C34" s="79">
        <v>5019</v>
      </c>
      <c r="D34" s="79">
        <v>2197</v>
      </c>
      <c r="E34" s="79">
        <v>3316</v>
      </c>
      <c r="F34"/>
      <c r="G34" s="81" t="s">
        <v>17</v>
      </c>
      <c r="H34" s="79">
        <f t="shared" si="2"/>
        <v>45840</v>
      </c>
      <c r="I34" s="79">
        <f t="shared" si="3"/>
        <v>63444</v>
      </c>
      <c r="J34" s="79">
        <f t="shared" si="3"/>
        <v>28467</v>
      </c>
      <c r="K34" s="79">
        <f t="shared" si="4"/>
        <v>46351</v>
      </c>
    </row>
    <row r="35" spans="1:11" x14ac:dyDescent="0.25">
      <c r="A35" s="17" t="s">
        <v>18</v>
      </c>
      <c r="B35" s="79">
        <v>5145</v>
      </c>
      <c r="C35" s="79">
        <v>5322</v>
      </c>
      <c r="D35" s="79">
        <v>2123</v>
      </c>
      <c r="E35" s="79">
        <v>2977</v>
      </c>
      <c r="F35"/>
      <c r="G35" s="81" t="s">
        <v>18</v>
      </c>
      <c r="H35" s="79">
        <f t="shared" si="2"/>
        <v>45573</v>
      </c>
      <c r="I35" s="79">
        <f t="shared" si="3"/>
        <v>90513</v>
      </c>
      <c r="J35" s="79">
        <f t="shared" si="3"/>
        <v>57277</v>
      </c>
      <c r="K35" s="79">
        <f t="shared" si="4"/>
        <v>63897</v>
      </c>
    </row>
    <row r="36" spans="1:11" x14ac:dyDescent="0.25">
      <c r="A36" s="17" t="s">
        <v>19</v>
      </c>
      <c r="B36" s="79">
        <v>3153</v>
      </c>
      <c r="C36" s="79">
        <v>3297</v>
      </c>
      <c r="D36" s="79">
        <v>2080</v>
      </c>
      <c r="E36" s="79">
        <v>2643</v>
      </c>
      <c r="F36"/>
      <c r="G36" s="81" t="s">
        <v>19</v>
      </c>
      <c r="H36" s="79">
        <f t="shared" si="2"/>
        <v>66802</v>
      </c>
      <c r="I36" s="79">
        <f t="shared" si="3"/>
        <v>64829</v>
      </c>
      <c r="J36" s="79">
        <f t="shared" si="3"/>
        <v>26770</v>
      </c>
      <c r="K36" s="79">
        <f t="shared" si="4"/>
        <v>32955</v>
      </c>
    </row>
    <row r="37" spans="1:11" x14ac:dyDescent="0.25">
      <c r="A37" s="17" t="s">
        <v>20</v>
      </c>
      <c r="B37" s="79">
        <v>2637</v>
      </c>
      <c r="C37" s="79">
        <v>2975</v>
      </c>
      <c r="D37" s="79">
        <v>1806</v>
      </c>
      <c r="E37" s="79">
        <v>2104</v>
      </c>
      <c r="F37"/>
      <c r="G37" s="81" t="s">
        <v>20</v>
      </c>
      <c r="H37" s="79">
        <f t="shared" si="2"/>
        <v>26765</v>
      </c>
      <c r="I37" s="79">
        <f t="shared" si="3"/>
        <v>61764</v>
      </c>
      <c r="J37" s="79">
        <f t="shared" si="3"/>
        <v>26496</v>
      </c>
      <c r="K37" s="79">
        <f t="shared" si="4"/>
        <v>26358</v>
      </c>
    </row>
    <row r="38" spans="1:11" x14ac:dyDescent="0.25">
      <c r="A38" s="8" t="s">
        <v>4</v>
      </c>
      <c r="B38" s="80">
        <f>SUM(B26:B37)</f>
        <v>60208</v>
      </c>
      <c r="C38" s="80">
        <f t="shared" ref="C38:D38" si="5">SUM(C26:C37)</f>
        <v>60771</v>
      </c>
      <c r="D38" s="80">
        <f t="shared" si="5"/>
        <v>49151</v>
      </c>
      <c r="E38" s="80">
        <f t="shared" ref="E38" si="6">SUM(E26:E37)</f>
        <v>39790</v>
      </c>
      <c r="F38"/>
      <c r="G38" s="82" t="s">
        <v>4</v>
      </c>
      <c r="H38" s="78">
        <f>SUM(H26:H37)</f>
        <v>685220.9</v>
      </c>
      <c r="I38" s="78">
        <f>SUM(I26:I37)</f>
        <v>794558</v>
      </c>
      <c r="J38" s="78">
        <f>SUM(J26:J37)</f>
        <v>636518</v>
      </c>
      <c r="K38" s="78">
        <f>SUM(K26:K37)</f>
        <v>626393</v>
      </c>
    </row>
    <row r="39" spans="1:11" x14ac:dyDescent="0.25">
      <c r="I39"/>
      <c r="J39"/>
    </row>
  </sheetData>
  <mergeCells count="2">
    <mergeCell ref="A3:C3"/>
    <mergeCell ref="A22:C22"/>
  </mergeCells>
  <pageMargins left="0.7" right="0.7" top="0.75" bottom="0.75" header="0.3" footer="0.3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11" sqref="P11"/>
    </sheetView>
  </sheetViews>
  <sheetFormatPr defaultRowHeight="15.75" x14ac:dyDescent="0.25"/>
  <sheetData>
    <row r="1" spans="1:1" ht="20.25" x14ac:dyDescent="0.3">
      <c r="A1" s="6" t="s">
        <v>67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Cost Analysis Data</vt:lpstr>
      <vt:lpstr>Cost Analysis Graph</vt:lpstr>
      <vt:lpstr>Usage Analysis Data</vt:lpstr>
      <vt:lpstr>Usage Analysis Graph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2021-10-12T15:02:16Z</cp:lastPrinted>
  <dcterms:created xsi:type="dcterms:W3CDTF">2016-09-16T12:16:53Z</dcterms:created>
  <dcterms:modified xsi:type="dcterms:W3CDTF">2021-10-12T15:27:44Z</dcterms:modified>
</cp:coreProperties>
</file>